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8195" windowHeight="10290" firstSheet="1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2" i="2"/>
  <c r="U20"/>
  <c r="U19"/>
  <c r="U17"/>
  <c r="U18"/>
  <c r="U16"/>
  <c r="L15"/>
  <c r="P24"/>
  <c r="K20"/>
  <c r="K23" s="1"/>
  <c r="L17"/>
  <c r="L18" s="1"/>
  <c r="L16"/>
  <c r="N23"/>
  <c r="P23"/>
  <c r="J23"/>
  <c r="J24" s="1"/>
  <c r="E23"/>
  <c r="F23"/>
  <c r="F22"/>
  <c r="F20"/>
  <c r="F17"/>
  <c r="F18"/>
  <c r="F19" s="1"/>
  <c r="F15"/>
  <c r="F16"/>
  <c r="K22"/>
  <c r="T24"/>
  <c r="S24"/>
  <c r="R24"/>
  <c r="Q24"/>
  <c r="O24"/>
  <c r="M24"/>
  <c r="G24"/>
  <c r="H24"/>
  <c r="I24"/>
  <c r="U24"/>
  <c r="K15"/>
  <c r="K16"/>
  <c r="K17"/>
  <c r="K18"/>
  <c r="L20" l="1"/>
  <c r="L22" s="1"/>
  <c r="F24"/>
  <c r="E24"/>
  <c r="K24" l="1"/>
  <c r="L23"/>
  <c r="L24" s="1"/>
</calcChain>
</file>

<file path=xl/sharedStrings.xml><?xml version="1.0" encoding="utf-8"?>
<sst xmlns="http://schemas.openxmlformats.org/spreadsheetml/2006/main" count="75" uniqueCount="47">
  <si>
    <t>Налогоплательщик</t>
  </si>
  <si>
    <t>Налоговый статус</t>
  </si>
  <si>
    <t>Месяц</t>
  </si>
  <si>
    <t>Доход</t>
  </si>
  <si>
    <t>Код</t>
  </si>
  <si>
    <t>Сумма</t>
  </si>
  <si>
    <t>получения</t>
  </si>
  <si>
    <t>выплаты</t>
  </si>
  <si>
    <t>Дата</t>
  </si>
  <si>
    <t>Налоговые вычеты</t>
  </si>
  <si>
    <t>НДФЛ</t>
  </si>
  <si>
    <t>Реквизиты платежного поручения</t>
  </si>
  <si>
    <t>ИНН</t>
  </si>
  <si>
    <t>Документ, удостоверяющий личность</t>
  </si>
  <si>
    <t>Ставка налога</t>
  </si>
  <si>
    <t>Январь</t>
  </si>
  <si>
    <t>Леонид Михайлович Копылов</t>
  </si>
  <si>
    <t>налоговый резидент РФ</t>
  </si>
  <si>
    <t>Наименование</t>
  </si>
  <si>
    <t>Сверхнормативные суточные</t>
  </si>
  <si>
    <t>Премия к юбилею</t>
  </si>
  <si>
    <t>Аванс</t>
  </si>
  <si>
    <t>с выплаты</t>
  </si>
  <si>
    <t>Отпускные</t>
  </si>
  <si>
    <t>Зарплата за вторую половину января</t>
  </si>
  <si>
    <t>Средний заработок за период командировки</t>
  </si>
  <si>
    <t>Перечислено с начала года</t>
  </si>
  <si>
    <t>№</t>
  </si>
  <si>
    <t>Х</t>
  </si>
  <si>
    <t>дата</t>
  </si>
  <si>
    <t>справочно сумма п/п</t>
  </si>
  <si>
    <t>таб. номер</t>
  </si>
  <si>
    <r>
      <t xml:space="preserve">          Налоговая карточка по учету НДФЛ за </t>
    </r>
    <r>
      <rPr>
        <b/>
        <i/>
        <u/>
        <sz val="14"/>
        <color theme="3"/>
        <rFont val="Times New Roman"/>
        <family val="1"/>
        <charset val="204"/>
      </rPr>
      <t>2016</t>
    </r>
    <r>
      <rPr>
        <b/>
        <sz val="14"/>
        <color theme="1"/>
        <rFont val="Times New Roman"/>
        <family val="1"/>
        <charset val="204"/>
      </rPr>
      <t xml:space="preserve"> год  № </t>
    </r>
    <r>
      <rPr>
        <b/>
        <i/>
        <u/>
        <sz val="14"/>
        <color theme="3"/>
        <rFont val="Times New Roman"/>
        <family val="1"/>
        <charset val="204"/>
      </rPr>
      <t>12</t>
    </r>
  </si>
  <si>
    <t xml:space="preserve">  500120202020</t>
  </si>
  <si>
    <r>
      <t xml:space="preserve">лист </t>
    </r>
    <r>
      <rPr>
        <b/>
        <i/>
        <sz val="12"/>
        <color theme="3"/>
        <rFont val="Times New Roman"/>
        <family val="1"/>
        <charset val="204"/>
      </rPr>
      <t>1</t>
    </r>
  </si>
  <si>
    <r>
      <t xml:space="preserve">страница  </t>
    </r>
    <r>
      <rPr>
        <b/>
        <i/>
        <sz val="12"/>
        <color theme="3"/>
        <rFont val="Times New Roman"/>
        <family val="1"/>
        <charset val="204"/>
      </rPr>
      <t>1</t>
    </r>
  </si>
  <si>
    <t>Итого
за январь</t>
  </si>
  <si>
    <t>Нарастающим итогом
с начала года</t>
  </si>
  <si>
    <t>Пособие
по временной нетрудоспособности</t>
  </si>
  <si>
    <r>
      <t xml:space="preserve">         </t>
    </r>
    <r>
      <rPr>
        <b/>
        <i/>
        <sz val="14"/>
        <color theme="3"/>
        <rFont val="Times New Roman"/>
        <family val="1"/>
        <charset val="204"/>
      </rPr>
      <t>13</t>
    </r>
    <r>
      <rPr>
        <b/>
        <i/>
        <sz val="14"/>
        <rFont val="Times New Roman"/>
        <family val="1"/>
        <charset val="204"/>
      </rPr>
      <t xml:space="preserve"> %     п. </t>
    </r>
    <r>
      <rPr>
        <b/>
        <i/>
        <sz val="14"/>
        <color theme="3"/>
        <rFont val="Times New Roman"/>
        <family val="1"/>
        <charset val="204"/>
      </rPr>
      <t>1</t>
    </r>
    <r>
      <rPr>
        <b/>
        <i/>
        <sz val="14"/>
        <color rgb="FF0070C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статьи</t>
    </r>
    <r>
      <rPr>
        <b/>
        <i/>
        <sz val="14"/>
        <color rgb="FF0070C0"/>
        <rFont val="Times New Roman"/>
        <family val="1"/>
        <charset val="204"/>
      </rPr>
      <t xml:space="preserve"> </t>
    </r>
    <r>
      <rPr>
        <b/>
        <i/>
        <sz val="14"/>
        <color theme="3"/>
        <rFont val="Times New Roman"/>
        <family val="1"/>
        <charset val="204"/>
      </rPr>
      <t>224</t>
    </r>
    <r>
      <rPr>
        <b/>
        <i/>
        <sz val="14"/>
        <color rgb="FF0070C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НК РФ</t>
    </r>
  </si>
  <si>
    <t>Исчислен</t>
  </si>
  <si>
    <t>Удержан</t>
  </si>
  <si>
    <t>сумма</t>
  </si>
  <si>
    <t>Перечислен</t>
  </si>
  <si>
    <t>Нарастающим итогом с начала года</t>
  </si>
  <si>
    <t>нарастающим итогом с начала года</t>
  </si>
  <si>
    <t>Общество с ограниченной ответственностью «Дизайн»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</si>
</sst>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Courier New"/>
      <family val="3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ourier New"/>
      <family val="3"/>
      <charset val="204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00B0F0"/>
      <name val="Calibri"/>
      <family val="2"/>
      <charset val="204"/>
      <scheme val="minor"/>
    </font>
    <font>
      <b/>
      <i/>
      <sz val="14"/>
      <color theme="3"/>
      <name val="Times New Roman"/>
      <family val="1"/>
      <charset val="204"/>
    </font>
    <font>
      <b/>
      <i/>
      <u/>
      <sz val="14"/>
      <color theme="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i/>
      <sz val="16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1" applyAlignment="1" applyProtection="1">
      <alignment horizontal="justify"/>
    </xf>
    <xf numFmtId="0" fontId="0" fillId="0" borderId="0" xfId="0" applyNumberFormat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/>
    <xf numFmtId="0" fontId="12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7" xfId="0" applyFont="1" applyBorder="1"/>
    <xf numFmtId="0" fontId="10" fillId="0" borderId="1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10" fillId="0" borderId="0" xfId="0" applyFont="1" applyBorder="1" applyAlignment="1"/>
    <xf numFmtId="49" fontId="10" fillId="0" borderId="0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/>
    </xf>
    <xf numFmtId="14" fontId="20" fillId="0" borderId="4" xfId="0" applyNumberFormat="1" applyFont="1" applyBorder="1" applyAlignment="1">
      <alignment horizontal="center" vertical="center"/>
    </xf>
    <xf numFmtId="14" fontId="20" fillId="0" borderId="11" xfId="0" applyNumberFormat="1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14" fontId="20" fillId="2" borderId="3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D55"/>
  <sheetViews>
    <sheetView workbookViewId="0">
      <selection activeCell="E22" sqref="E22"/>
    </sheetView>
  </sheetViews>
  <sheetFormatPr defaultRowHeight="15"/>
  <sheetData>
    <row r="4" spans="4:4" ht="18.75">
      <c r="D4" s="1"/>
    </row>
    <row r="5" spans="4:4">
      <c r="D5" s="2"/>
    </row>
    <row r="6" spans="4:4">
      <c r="D6" s="2"/>
    </row>
    <row r="7" spans="4:4">
      <c r="D7" s="2"/>
    </row>
    <row r="8" spans="4:4">
      <c r="D8" s="2"/>
    </row>
    <row r="9" spans="4:4">
      <c r="D9" s="2"/>
    </row>
    <row r="10" spans="4:4">
      <c r="D10" s="2"/>
    </row>
    <row r="11" spans="4:4">
      <c r="D11" s="2"/>
    </row>
    <row r="12" spans="4:4">
      <c r="D12" s="2"/>
    </row>
    <row r="13" spans="4:4">
      <c r="D13" s="2"/>
    </row>
    <row r="14" spans="4:4">
      <c r="D14" s="2"/>
    </row>
    <row r="15" spans="4:4">
      <c r="D15" s="2"/>
    </row>
    <row r="16" spans="4:4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3"/>
    </row>
    <row r="27" spans="4:4">
      <c r="D27" s="2"/>
    </row>
    <row r="28" spans="4:4">
      <c r="D28" s="2"/>
    </row>
    <row r="29" spans="4:4">
      <c r="D29" s="3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3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3"/>
    </row>
    <row r="46" spans="4:4">
      <c r="D46" s="2"/>
    </row>
    <row r="47" spans="4:4">
      <c r="D47" s="2"/>
    </row>
    <row r="48" spans="4:4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 ht="18.75">
      <c r="D5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6"/>
  <sheetViews>
    <sheetView tabSelected="1" zoomScale="90" zoomScaleNormal="90" zoomScaleSheetLayoutView="90" zoomScalePageLayoutView="60" workbookViewId="0">
      <selection activeCell="G27" sqref="G27"/>
    </sheetView>
  </sheetViews>
  <sheetFormatPr defaultRowHeight="15"/>
  <cols>
    <col min="1" max="1" width="1.5703125" customWidth="1"/>
    <col min="2" max="2" width="11.85546875" customWidth="1"/>
    <col min="3" max="3" width="14.5703125" customWidth="1"/>
    <col min="4" max="4" width="7.28515625" customWidth="1"/>
    <col min="5" max="5" width="8.28515625" customWidth="1"/>
    <col min="6" max="6" width="13.140625" customWidth="1"/>
    <col min="7" max="7" width="11.28515625" customWidth="1"/>
    <col min="8" max="8" width="13" customWidth="1"/>
    <col min="9" max="9" width="6.7109375" customWidth="1"/>
    <col min="10" max="10" width="7.85546875" customWidth="1"/>
    <col min="11" max="11" width="10.85546875" customWidth="1"/>
    <col min="12" max="12" width="14.85546875" customWidth="1"/>
    <col min="13" max="13" width="12.5703125" customWidth="1"/>
    <col min="14" max="14" width="10" customWidth="1"/>
    <col min="15" max="15" width="12.140625" customWidth="1"/>
    <col min="16" max="16" width="10" customWidth="1"/>
    <col min="17" max="17" width="12" customWidth="1"/>
    <col min="18" max="18" width="13.140625" customWidth="1"/>
    <col min="19" max="19" width="6" customWidth="1"/>
    <col min="20" max="20" width="10.85546875" customWidth="1"/>
    <col min="21" max="21" width="18.28515625" customWidth="1"/>
    <col min="22" max="22" width="3.5703125" customWidth="1"/>
  </cols>
  <sheetData>
    <row r="2" spans="1:23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/>
      <c r="S2" s="13"/>
      <c r="T2" s="48" t="s">
        <v>34</v>
      </c>
      <c r="U2" s="48"/>
      <c r="V2" s="32"/>
      <c r="W2" s="6"/>
    </row>
    <row r="3" spans="1:2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"/>
      <c r="S3" s="13"/>
      <c r="T3" s="48" t="s">
        <v>35</v>
      </c>
      <c r="U3" s="48"/>
      <c r="V3" s="32"/>
      <c r="W3" s="6"/>
    </row>
    <row r="4" spans="1:23" ht="21">
      <c r="A4" s="14"/>
      <c r="B4" s="38"/>
      <c r="C4" s="38"/>
      <c r="D4" s="49" t="s">
        <v>46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38"/>
      <c r="S4" s="38"/>
      <c r="T4" s="38"/>
      <c r="U4" s="38"/>
      <c r="V4" s="14"/>
      <c r="W4" s="6"/>
    </row>
    <row r="5" spans="1:23" ht="8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  <c r="W5" s="6"/>
    </row>
    <row r="6" spans="1:23" ht="26.25" customHeight="1">
      <c r="A6" s="6"/>
      <c r="B6" s="14"/>
      <c r="C6" s="14"/>
      <c r="D6" s="58" t="s">
        <v>32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4"/>
      <c r="S6" s="14"/>
      <c r="T6" s="11"/>
      <c r="U6" s="11"/>
      <c r="V6" s="6"/>
      <c r="W6" s="6"/>
    </row>
    <row r="7" spans="1:23" ht="15.7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  <c r="W7" s="6"/>
    </row>
    <row r="8" spans="1:23" ht="19.5">
      <c r="A8" s="6"/>
      <c r="B8" s="15" t="s">
        <v>0</v>
      </c>
      <c r="C8" s="15"/>
      <c r="D8" s="23" t="s">
        <v>16</v>
      </c>
      <c r="E8" s="16"/>
      <c r="F8" s="17"/>
      <c r="G8" s="17"/>
      <c r="H8" s="17" t="s">
        <v>31</v>
      </c>
      <c r="I8" s="25">
        <v>16</v>
      </c>
      <c r="J8" s="18"/>
      <c r="K8" s="19" t="s">
        <v>12</v>
      </c>
      <c r="L8" s="59" t="s">
        <v>33</v>
      </c>
      <c r="M8" s="59"/>
      <c r="N8" s="59"/>
      <c r="O8" s="59"/>
      <c r="P8" s="39"/>
      <c r="Q8" s="15"/>
      <c r="R8" s="18"/>
      <c r="S8" s="18"/>
      <c r="T8" s="18"/>
      <c r="U8" s="18"/>
      <c r="V8" s="6"/>
      <c r="W8" s="6"/>
    </row>
    <row r="9" spans="1:23" ht="22.5" customHeight="1">
      <c r="A9" s="6"/>
      <c r="B9" s="15" t="s">
        <v>1</v>
      </c>
      <c r="C9" s="15"/>
      <c r="D9" s="24" t="s">
        <v>17</v>
      </c>
      <c r="E9" s="20"/>
      <c r="F9" s="21"/>
      <c r="G9" s="21"/>
      <c r="H9" s="22"/>
      <c r="I9" s="22"/>
      <c r="J9" s="18"/>
      <c r="K9" s="18" t="s">
        <v>13</v>
      </c>
      <c r="L9" s="18"/>
      <c r="M9" s="18"/>
      <c r="N9" s="18"/>
      <c r="O9" s="17"/>
      <c r="P9" s="17"/>
      <c r="Q9" s="17"/>
      <c r="R9" s="18"/>
      <c r="S9" s="18"/>
      <c r="T9" s="18"/>
      <c r="U9" s="18"/>
      <c r="V9" s="6"/>
      <c r="W9" s="6"/>
    </row>
    <row r="10" spans="1:23" ht="22.5" customHeight="1">
      <c r="A10" s="6"/>
      <c r="B10" s="15" t="s">
        <v>14</v>
      </c>
      <c r="C10" s="15"/>
      <c r="D10" s="46" t="s">
        <v>39</v>
      </c>
      <c r="E10" s="46"/>
      <c r="F10" s="46"/>
      <c r="G10" s="46"/>
      <c r="H10" s="46"/>
      <c r="I10" s="15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6"/>
      <c r="W10" s="6"/>
    </row>
    <row r="11" spans="1:23" ht="15.75">
      <c r="A11" s="6"/>
      <c r="B11" s="10"/>
      <c r="C11" s="10"/>
      <c r="D11" s="10"/>
      <c r="E11" s="5"/>
      <c r="F11" s="5"/>
      <c r="G11" s="9"/>
      <c r="H11" s="9"/>
      <c r="I11" s="9"/>
      <c r="J11" s="9"/>
      <c r="K11" s="9"/>
      <c r="L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50.25" customHeight="1">
      <c r="A12" s="6"/>
      <c r="B12" s="67" t="s">
        <v>2</v>
      </c>
      <c r="C12" s="70" t="s">
        <v>3</v>
      </c>
      <c r="D12" s="72"/>
      <c r="E12" s="72"/>
      <c r="F12" s="72"/>
      <c r="G12" s="72"/>
      <c r="H12" s="71"/>
      <c r="I12" s="68" t="s">
        <v>9</v>
      </c>
      <c r="J12" s="69"/>
      <c r="K12" s="70" t="s">
        <v>10</v>
      </c>
      <c r="L12" s="72"/>
      <c r="M12" s="72"/>
      <c r="N12" s="72"/>
      <c r="O12" s="72"/>
      <c r="P12" s="72"/>
      <c r="Q12" s="72"/>
      <c r="R12" s="52" t="s">
        <v>11</v>
      </c>
      <c r="S12" s="52"/>
      <c r="T12" s="52"/>
      <c r="U12" s="75" t="s">
        <v>26</v>
      </c>
      <c r="V12" s="6"/>
      <c r="W12" s="6"/>
    </row>
    <row r="13" spans="1:23" ht="21.75" customHeight="1">
      <c r="A13" s="6"/>
      <c r="B13" s="67"/>
      <c r="C13" s="73" t="s">
        <v>18</v>
      </c>
      <c r="D13" s="67" t="s">
        <v>4</v>
      </c>
      <c r="E13" s="67" t="s">
        <v>5</v>
      </c>
      <c r="F13" s="47" t="s">
        <v>44</v>
      </c>
      <c r="G13" s="70" t="s">
        <v>8</v>
      </c>
      <c r="H13" s="71"/>
      <c r="I13" s="67" t="s">
        <v>4</v>
      </c>
      <c r="J13" s="67" t="s">
        <v>5</v>
      </c>
      <c r="K13" s="77" t="s">
        <v>40</v>
      </c>
      <c r="L13" s="78"/>
      <c r="M13" s="79"/>
      <c r="N13" s="77" t="s">
        <v>41</v>
      </c>
      <c r="O13" s="79"/>
      <c r="P13" s="77" t="s">
        <v>43</v>
      </c>
      <c r="Q13" s="79"/>
      <c r="R13" s="52" t="s">
        <v>29</v>
      </c>
      <c r="S13" s="52" t="s">
        <v>27</v>
      </c>
      <c r="T13" s="52" t="s">
        <v>30</v>
      </c>
      <c r="U13" s="76"/>
      <c r="V13" s="6"/>
      <c r="W13" s="6"/>
    </row>
    <row r="14" spans="1:23" ht="61.5" customHeight="1">
      <c r="A14" s="6"/>
      <c r="B14" s="67"/>
      <c r="C14" s="74"/>
      <c r="D14" s="67"/>
      <c r="E14" s="67"/>
      <c r="F14" s="47"/>
      <c r="G14" s="26" t="s">
        <v>6</v>
      </c>
      <c r="H14" s="26" t="s">
        <v>7</v>
      </c>
      <c r="I14" s="67"/>
      <c r="J14" s="67"/>
      <c r="K14" s="27" t="s">
        <v>22</v>
      </c>
      <c r="L14" s="27" t="s">
        <v>45</v>
      </c>
      <c r="M14" s="28" t="s">
        <v>29</v>
      </c>
      <c r="N14" s="40" t="s">
        <v>42</v>
      </c>
      <c r="O14" s="28" t="s">
        <v>29</v>
      </c>
      <c r="P14" s="29" t="s">
        <v>42</v>
      </c>
      <c r="Q14" s="28" t="s">
        <v>29</v>
      </c>
      <c r="R14" s="52"/>
      <c r="S14" s="52"/>
      <c r="T14" s="52"/>
      <c r="U14" s="76"/>
      <c r="V14" s="6"/>
      <c r="W14" s="6"/>
    </row>
    <row r="15" spans="1:23" ht="32.25" customHeight="1">
      <c r="A15" s="6"/>
      <c r="B15" s="60" t="s">
        <v>15</v>
      </c>
      <c r="C15" s="36" t="s">
        <v>20</v>
      </c>
      <c r="D15" s="44">
        <v>4800</v>
      </c>
      <c r="E15" s="33">
        <v>1000</v>
      </c>
      <c r="F15" s="33">
        <f>E15</f>
        <v>1000</v>
      </c>
      <c r="G15" s="84">
        <v>42394</v>
      </c>
      <c r="H15" s="84">
        <v>42394</v>
      </c>
      <c r="I15" s="44"/>
      <c r="J15" s="33"/>
      <c r="K15" s="33">
        <f t="shared" ref="K15:K17" si="0">ROUND((E15-J15)*13%,0)</f>
        <v>130</v>
      </c>
      <c r="L15" s="33">
        <f>K15</f>
        <v>130</v>
      </c>
      <c r="M15" s="84">
        <v>42394</v>
      </c>
      <c r="N15" s="41">
        <v>130</v>
      </c>
      <c r="O15" s="84">
        <v>42394</v>
      </c>
      <c r="P15" s="41">
        <v>130</v>
      </c>
      <c r="Q15" s="85">
        <v>42395</v>
      </c>
      <c r="R15" s="84">
        <v>42394</v>
      </c>
      <c r="S15" s="33">
        <v>18</v>
      </c>
      <c r="T15" s="33">
        <v>2512</v>
      </c>
      <c r="U15" s="37">
        <v>130</v>
      </c>
      <c r="V15" s="6"/>
      <c r="W15" s="6"/>
    </row>
    <row r="16" spans="1:23" ht="60">
      <c r="A16" s="6"/>
      <c r="B16" s="61"/>
      <c r="C16" s="36" t="s">
        <v>38</v>
      </c>
      <c r="D16" s="44">
        <v>2300</v>
      </c>
      <c r="E16" s="33">
        <v>2000</v>
      </c>
      <c r="F16" s="33">
        <f>F15+E16</f>
        <v>3000</v>
      </c>
      <c r="G16" s="84">
        <v>42394</v>
      </c>
      <c r="H16" s="84">
        <v>42394</v>
      </c>
      <c r="I16" s="44"/>
      <c r="J16" s="33"/>
      <c r="K16" s="33">
        <f t="shared" si="0"/>
        <v>260</v>
      </c>
      <c r="L16" s="34">
        <f>L15+K16</f>
        <v>390</v>
      </c>
      <c r="M16" s="84">
        <v>42394</v>
      </c>
      <c r="N16" s="41">
        <v>260</v>
      </c>
      <c r="O16" s="84">
        <v>42394</v>
      </c>
      <c r="P16" s="41">
        <v>260</v>
      </c>
      <c r="Q16" s="85">
        <v>42401</v>
      </c>
      <c r="R16" s="84">
        <v>42401</v>
      </c>
      <c r="S16" s="33">
        <v>24</v>
      </c>
      <c r="T16" s="33">
        <v>6204</v>
      </c>
      <c r="U16" s="43">
        <f>U15+P16</f>
        <v>390</v>
      </c>
      <c r="V16" s="6"/>
      <c r="W16" s="6"/>
    </row>
    <row r="17" spans="1:23" ht="21.75" customHeight="1">
      <c r="A17" s="6"/>
      <c r="B17" s="61"/>
      <c r="C17" s="36" t="s">
        <v>23</v>
      </c>
      <c r="D17" s="44">
        <v>2012</v>
      </c>
      <c r="E17" s="33">
        <v>5400</v>
      </c>
      <c r="F17" s="34">
        <f t="shared" ref="F17:F19" si="1">F16+E17</f>
        <v>8400</v>
      </c>
      <c r="G17" s="84">
        <v>42394</v>
      </c>
      <c r="H17" s="84">
        <v>42394</v>
      </c>
      <c r="I17" s="44"/>
      <c r="J17" s="33"/>
      <c r="K17" s="33">
        <f t="shared" si="0"/>
        <v>702</v>
      </c>
      <c r="L17" s="34">
        <f t="shared" ref="L17:L18" si="2">L16+K17</f>
        <v>1092</v>
      </c>
      <c r="M17" s="84">
        <v>42394</v>
      </c>
      <c r="N17" s="41">
        <v>702</v>
      </c>
      <c r="O17" s="84">
        <v>42394</v>
      </c>
      <c r="P17" s="41">
        <v>702</v>
      </c>
      <c r="Q17" s="85">
        <v>42401</v>
      </c>
      <c r="R17" s="84">
        <v>42401</v>
      </c>
      <c r="S17" s="33">
        <v>24</v>
      </c>
      <c r="T17" s="33">
        <v>6204</v>
      </c>
      <c r="U17" s="43">
        <f t="shared" ref="U17:U18" si="3">U16+P17</f>
        <v>1092</v>
      </c>
      <c r="V17" s="6"/>
      <c r="W17" s="6"/>
    </row>
    <row r="18" spans="1:23" ht="30">
      <c r="A18" s="6"/>
      <c r="B18" s="61"/>
      <c r="C18" s="36" t="s">
        <v>19</v>
      </c>
      <c r="D18" s="44">
        <v>4800</v>
      </c>
      <c r="E18" s="33">
        <v>1200</v>
      </c>
      <c r="F18" s="34">
        <f t="shared" si="1"/>
        <v>9600</v>
      </c>
      <c r="G18" s="84">
        <v>42400</v>
      </c>
      <c r="H18" s="84">
        <v>42382</v>
      </c>
      <c r="I18" s="44"/>
      <c r="J18" s="33"/>
      <c r="K18" s="33">
        <f>ROUND((E18-J18)*13%,0)</f>
        <v>156</v>
      </c>
      <c r="L18" s="34">
        <f t="shared" si="2"/>
        <v>1248</v>
      </c>
      <c r="M18" s="84">
        <v>42400</v>
      </c>
      <c r="N18" s="41">
        <v>156</v>
      </c>
      <c r="O18" s="84">
        <v>42405</v>
      </c>
      <c r="P18" s="41">
        <v>156</v>
      </c>
      <c r="Q18" s="85">
        <v>42408</v>
      </c>
      <c r="R18" s="84">
        <v>42405</v>
      </c>
      <c r="S18" s="33">
        <v>29</v>
      </c>
      <c r="T18" s="33">
        <v>12564</v>
      </c>
      <c r="U18" s="43">
        <f t="shared" si="3"/>
        <v>1248</v>
      </c>
      <c r="V18" s="6"/>
      <c r="W18" s="6"/>
    </row>
    <row r="19" spans="1:23" ht="15.75">
      <c r="A19" s="6"/>
      <c r="B19" s="61"/>
      <c r="C19" s="36" t="s">
        <v>21</v>
      </c>
      <c r="D19" s="44">
        <v>2000</v>
      </c>
      <c r="E19" s="33">
        <v>3000</v>
      </c>
      <c r="F19" s="34">
        <f t="shared" si="1"/>
        <v>12600</v>
      </c>
      <c r="G19" s="84">
        <v>42400</v>
      </c>
      <c r="H19" s="84">
        <v>42394</v>
      </c>
      <c r="I19" s="44"/>
      <c r="J19" s="33"/>
      <c r="K19" s="34" t="s">
        <v>28</v>
      </c>
      <c r="L19" s="34" t="s">
        <v>28</v>
      </c>
      <c r="M19" s="44" t="s">
        <v>28</v>
      </c>
      <c r="N19" s="44" t="s">
        <v>28</v>
      </c>
      <c r="O19" s="44" t="s">
        <v>28</v>
      </c>
      <c r="P19" s="44" t="s">
        <v>28</v>
      </c>
      <c r="Q19" s="44" t="s">
        <v>28</v>
      </c>
      <c r="R19" s="44" t="s">
        <v>28</v>
      </c>
      <c r="S19" s="34" t="s">
        <v>28</v>
      </c>
      <c r="T19" s="34" t="s">
        <v>28</v>
      </c>
      <c r="U19" s="43">
        <f>U18</f>
        <v>1248</v>
      </c>
      <c r="V19" s="6"/>
      <c r="W19" s="6"/>
    </row>
    <row r="20" spans="1:23" ht="35.25" customHeight="1">
      <c r="A20" s="6"/>
      <c r="B20" s="61"/>
      <c r="C20" s="65" t="s">
        <v>24</v>
      </c>
      <c r="D20" s="54">
        <v>2000</v>
      </c>
      <c r="E20" s="54">
        <v>4000</v>
      </c>
      <c r="F20" s="56">
        <f>E20+F19</f>
        <v>16600</v>
      </c>
      <c r="G20" s="86">
        <v>42400</v>
      </c>
      <c r="H20" s="86">
        <v>42405</v>
      </c>
      <c r="I20" s="44">
        <v>114</v>
      </c>
      <c r="J20" s="33">
        <v>1400</v>
      </c>
      <c r="K20" s="54">
        <f>ROUND((E20+E19-J20-J21)*13%,0)</f>
        <v>546</v>
      </c>
      <c r="L20" s="56">
        <f>L18+K20</f>
        <v>1794</v>
      </c>
      <c r="M20" s="86">
        <v>42400</v>
      </c>
      <c r="N20" s="63">
        <v>546</v>
      </c>
      <c r="O20" s="86">
        <v>42405</v>
      </c>
      <c r="P20" s="63">
        <v>546</v>
      </c>
      <c r="Q20" s="87">
        <v>42408</v>
      </c>
      <c r="R20" s="88">
        <v>42405</v>
      </c>
      <c r="S20" s="53">
        <v>29</v>
      </c>
      <c r="T20" s="53">
        <v>12564</v>
      </c>
      <c r="U20" s="50">
        <f>U19+P20</f>
        <v>1794</v>
      </c>
      <c r="V20" s="6"/>
      <c r="W20" s="6"/>
    </row>
    <row r="21" spans="1:23" ht="30.75" customHeight="1">
      <c r="A21" s="6"/>
      <c r="B21" s="61"/>
      <c r="C21" s="66"/>
      <c r="D21" s="55"/>
      <c r="E21" s="55"/>
      <c r="F21" s="57"/>
      <c r="G21" s="89"/>
      <c r="H21" s="89"/>
      <c r="I21" s="44">
        <v>115</v>
      </c>
      <c r="J21" s="33">
        <v>1400</v>
      </c>
      <c r="K21" s="55"/>
      <c r="L21" s="57"/>
      <c r="M21" s="89"/>
      <c r="N21" s="64"/>
      <c r="O21" s="89"/>
      <c r="P21" s="64"/>
      <c r="Q21" s="90"/>
      <c r="R21" s="88"/>
      <c r="S21" s="53"/>
      <c r="T21" s="53"/>
      <c r="U21" s="51"/>
      <c r="V21" s="6"/>
      <c r="W21" s="6"/>
    </row>
    <row r="22" spans="1:23" ht="30.75" customHeight="1">
      <c r="A22" s="6"/>
      <c r="B22" s="62"/>
      <c r="C22" s="80" t="s">
        <v>25</v>
      </c>
      <c r="D22" s="81">
        <v>4800</v>
      </c>
      <c r="E22" s="81">
        <v>2400</v>
      </c>
      <c r="F22" s="82">
        <f>F20+E22</f>
        <v>19000</v>
      </c>
      <c r="G22" s="91">
        <v>42405</v>
      </c>
      <c r="H22" s="91">
        <v>42405</v>
      </c>
      <c r="I22" s="81"/>
      <c r="J22" s="81"/>
      <c r="K22" s="81">
        <f t="shared" ref="K22" si="4">ROUND((E22-J22)*13%,0)</f>
        <v>312</v>
      </c>
      <c r="L22" s="82">
        <f>L20+K22</f>
        <v>2106</v>
      </c>
      <c r="M22" s="91">
        <v>42405</v>
      </c>
      <c r="N22" s="83">
        <v>312</v>
      </c>
      <c r="O22" s="91">
        <v>42405</v>
      </c>
      <c r="P22" s="41">
        <v>312</v>
      </c>
      <c r="Q22" s="85">
        <v>42408</v>
      </c>
      <c r="R22" s="84">
        <v>42405</v>
      </c>
      <c r="S22" s="34">
        <v>29</v>
      </c>
      <c r="T22" s="34">
        <v>12564</v>
      </c>
      <c r="U22" s="45">
        <f>U20+P22</f>
        <v>2106</v>
      </c>
      <c r="V22" s="6"/>
      <c r="W22" s="6"/>
    </row>
    <row r="23" spans="1:23" ht="30">
      <c r="A23" s="6"/>
      <c r="B23" s="30" t="s">
        <v>36</v>
      </c>
      <c r="C23" s="31" t="s">
        <v>28</v>
      </c>
      <c r="D23" s="33" t="s">
        <v>28</v>
      </c>
      <c r="E23" s="42">
        <f>SUM(E15:E22)</f>
        <v>19000</v>
      </c>
      <c r="F23" s="42">
        <f>F22</f>
        <v>19000</v>
      </c>
      <c r="G23" s="33" t="s">
        <v>28</v>
      </c>
      <c r="H23" s="33" t="s">
        <v>28</v>
      </c>
      <c r="I23" s="33" t="s">
        <v>28</v>
      </c>
      <c r="J23" s="42">
        <f t="shared" ref="J23:K23" si="5">SUM(J15:J22)</f>
        <v>2800</v>
      </c>
      <c r="K23" s="42">
        <f t="shared" si="5"/>
        <v>2106</v>
      </c>
      <c r="L23" s="33">
        <f>K23</f>
        <v>2106</v>
      </c>
      <c r="M23" s="33" t="s">
        <v>28</v>
      </c>
      <c r="N23" s="42">
        <f>SUM(N15:N22)</f>
        <v>2106</v>
      </c>
      <c r="O23" s="33" t="s">
        <v>28</v>
      </c>
      <c r="P23" s="42">
        <f>SUM(P15:P22)</f>
        <v>2106</v>
      </c>
      <c r="Q23" s="35" t="s">
        <v>28</v>
      </c>
      <c r="R23" s="33" t="s">
        <v>28</v>
      </c>
      <c r="S23" s="33" t="s">
        <v>28</v>
      </c>
      <c r="T23" s="33" t="s">
        <v>28</v>
      </c>
      <c r="U23" s="37">
        <v>2106</v>
      </c>
      <c r="V23" s="6"/>
      <c r="W23" s="6"/>
    </row>
    <row r="24" spans="1:23" ht="60">
      <c r="A24" s="6"/>
      <c r="B24" s="30" t="s">
        <v>37</v>
      </c>
      <c r="C24" s="31" t="s">
        <v>28</v>
      </c>
      <c r="D24" s="33" t="s">
        <v>28</v>
      </c>
      <c r="E24" s="42">
        <f>E23</f>
        <v>19000</v>
      </c>
      <c r="F24" s="42">
        <f t="shared" ref="F24:U24" si="6">F23</f>
        <v>19000</v>
      </c>
      <c r="G24" s="33" t="str">
        <f t="shared" si="6"/>
        <v>Х</v>
      </c>
      <c r="H24" s="33" t="str">
        <f t="shared" si="6"/>
        <v>Х</v>
      </c>
      <c r="I24" s="33" t="str">
        <f t="shared" si="6"/>
        <v>Х</v>
      </c>
      <c r="J24" s="33">
        <f t="shared" si="6"/>
        <v>2800</v>
      </c>
      <c r="K24" s="33">
        <f t="shared" si="6"/>
        <v>2106</v>
      </c>
      <c r="L24" s="33">
        <f t="shared" si="6"/>
        <v>2106</v>
      </c>
      <c r="M24" s="33" t="str">
        <f t="shared" ref="M24" si="7">M23</f>
        <v>Х</v>
      </c>
      <c r="N24" s="41"/>
      <c r="O24" s="33" t="str">
        <f t="shared" ref="O24" si="8">O23</f>
        <v>Х</v>
      </c>
      <c r="P24" s="34">
        <f t="shared" si="6"/>
        <v>2106</v>
      </c>
      <c r="Q24" s="35" t="str">
        <f t="shared" ref="Q24" si="9">Q23</f>
        <v>Х</v>
      </c>
      <c r="R24" s="33" t="str">
        <f t="shared" ref="R24" si="10">R23</f>
        <v>Х</v>
      </c>
      <c r="S24" s="33" t="str">
        <f t="shared" ref="S24" si="11">S23</f>
        <v>Х</v>
      </c>
      <c r="T24" s="33" t="str">
        <f t="shared" ref="T24" si="12">T23</f>
        <v>Х</v>
      </c>
      <c r="U24" s="37">
        <f t="shared" si="6"/>
        <v>2106</v>
      </c>
      <c r="V24" s="6"/>
      <c r="W24" s="6"/>
    </row>
    <row r="25" spans="1:2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</sheetData>
  <mergeCells count="43">
    <mergeCell ref="B12:B14"/>
    <mergeCell ref="I12:J12"/>
    <mergeCell ref="G13:H13"/>
    <mergeCell ref="D13:D14"/>
    <mergeCell ref="E13:E14"/>
    <mergeCell ref="I13:I14"/>
    <mergeCell ref="J13:J14"/>
    <mergeCell ref="C12:H12"/>
    <mergeCell ref="C13:C14"/>
    <mergeCell ref="B15:B22"/>
    <mergeCell ref="N20:N21"/>
    <mergeCell ref="P20:P21"/>
    <mergeCell ref="O20:O21"/>
    <mergeCell ref="C20:C21"/>
    <mergeCell ref="D20:D21"/>
    <mergeCell ref="H20:H21"/>
    <mergeCell ref="K20:K21"/>
    <mergeCell ref="L20:L21"/>
    <mergeCell ref="M20:M21"/>
    <mergeCell ref="E20:E21"/>
    <mergeCell ref="F20:F21"/>
    <mergeCell ref="G20:G21"/>
    <mergeCell ref="D6:Q6"/>
    <mergeCell ref="L8:O8"/>
    <mergeCell ref="Q20:Q21"/>
    <mergeCell ref="K12:Q12"/>
    <mergeCell ref="K13:M13"/>
    <mergeCell ref="N13:O13"/>
    <mergeCell ref="P13:Q13"/>
    <mergeCell ref="U20:U21"/>
    <mergeCell ref="R12:T12"/>
    <mergeCell ref="T13:T14"/>
    <mergeCell ref="T20:T21"/>
    <mergeCell ref="R20:R21"/>
    <mergeCell ref="S20:S21"/>
    <mergeCell ref="R13:R14"/>
    <mergeCell ref="S13:S14"/>
    <mergeCell ref="U12:U14"/>
    <mergeCell ref="D10:H10"/>
    <mergeCell ref="F13:F14"/>
    <mergeCell ref="T2:U2"/>
    <mergeCell ref="T3:U3"/>
    <mergeCell ref="D4:Q4"/>
  </mergeCells>
  <pageMargins left="0.19" right="0.19685039370078741" top="0.43307086614173229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5:B155"/>
  <sheetViews>
    <sheetView workbookViewId="0">
      <selection activeCell="B2" sqref="B2:B157"/>
    </sheetView>
  </sheetViews>
  <sheetFormatPr defaultRowHeight="15"/>
  <sheetData>
    <row r="15" spans="2:2">
      <c r="B15" s="4"/>
    </row>
    <row r="25" spans="2:2">
      <c r="B25" s="4"/>
    </row>
    <row r="27" spans="2:2">
      <c r="B27" s="4"/>
    </row>
    <row r="29" spans="2:2">
      <c r="B29" s="4"/>
    </row>
    <row r="33" spans="2:2">
      <c r="B33" s="4"/>
    </row>
    <row r="35" spans="2:2">
      <c r="B35" s="4"/>
    </row>
    <row r="37" spans="2:2">
      <c r="B37" s="4"/>
    </row>
    <row r="39" spans="2:2">
      <c r="B39" s="4"/>
    </row>
    <row r="41" spans="2:2">
      <c r="B41" s="4"/>
    </row>
    <row r="53" spans="2:2">
      <c r="B53" s="4"/>
    </row>
    <row r="57" spans="2:2">
      <c r="B57" s="4"/>
    </row>
    <row r="77" spans="2:2">
      <c r="B77" s="4"/>
    </row>
    <row r="89" spans="2:2">
      <c r="B89" s="4"/>
    </row>
    <row r="93" spans="2:2">
      <c r="B93" s="4"/>
    </row>
    <row r="107" spans="2:2">
      <c r="B107" s="4"/>
    </row>
    <row r="123" spans="2:2">
      <c r="B123" s="4"/>
    </row>
    <row r="127" spans="2:2">
      <c r="B127" s="4"/>
    </row>
    <row r="131" spans="2:2">
      <c r="B131" s="4"/>
    </row>
    <row r="143" spans="2:2">
      <c r="B143" s="4"/>
    </row>
    <row r="145" spans="2:2">
      <c r="B145" s="4"/>
    </row>
    <row r="155" spans="2:2">
      <c r="B15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ovchinnikova</dc:creator>
  <cp:lastModifiedBy>zemlyakova</cp:lastModifiedBy>
  <cp:lastPrinted>2016-01-21T12:34:32Z</cp:lastPrinted>
  <dcterms:created xsi:type="dcterms:W3CDTF">2016-01-12T10:37:51Z</dcterms:created>
  <dcterms:modified xsi:type="dcterms:W3CDTF">2016-01-21T12:36:12Z</dcterms:modified>
</cp:coreProperties>
</file>