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60" windowWidth="19320" windowHeight="11760" tabRatio="697"/>
  </bookViews>
  <sheets>
    <sheet name="штатное расписание" sheetId="50" r:id="rId1"/>
    <sheet name="штатная расстановка" sheetId="48" r:id="rId2"/>
    <sheet name="сформировать ШР" sheetId="51" r:id="rId3"/>
  </sheets>
  <definedNames>
    <definedName name="_xlnm._FilterDatabase" localSheetId="1" hidden="1">'штатная расстановка'!$A$9:$AH$9</definedName>
  </definedNames>
  <calcPr calcId="125725"/>
</workbook>
</file>

<file path=xl/calcChain.xml><?xml version="1.0" encoding="utf-8"?>
<calcChain xmlns="http://schemas.openxmlformats.org/spreadsheetml/2006/main">
  <c r="AO25" i="50"/>
  <c r="AO24"/>
  <c r="AO23"/>
  <c r="AO22"/>
  <c r="AO21"/>
  <c r="D19" i="48"/>
  <c r="AA19"/>
  <c r="Y19"/>
  <c r="AI19" s="1"/>
  <c r="D15"/>
  <c r="D11"/>
  <c r="AA20"/>
  <c r="AL20" s="1"/>
  <c r="Y20"/>
  <c r="I10"/>
  <c r="I8"/>
  <c r="G8"/>
  <c r="AB19" l="1"/>
  <c r="AL19"/>
  <c r="AK19"/>
  <c r="AM19" s="1"/>
  <c r="AB20"/>
  <c r="AK20"/>
  <c r="AM20" s="1"/>
  <c r="AI20"/>
  <c r="AJ10"/>
  <c r="AG10"/>
  <c r="AF10"/>
  <c r="AE10"/>
  <c r="AD10"/>
  <c r="AC10"/>
  <c r="AA10"/>
  <c r="W10"/>
  <c r="V10"/>
  <c r="U10"/>
  <c r="T10"/>
  <c r="S10"/>
  <c r="R10"/>
  <c r="Q10"/>
  <c r="P10"/>
  <c r="O10"/>
  <c r="N10"/>
  <c r="M10"/>
  <c r="H10"/>
  <c r="G10"/>
  <c r="AJ8"/>
  <c r="AG8"/>
  <c r="AF8"/>
  <c r="AE8"/>
  <c r="AD8"/>
  <c r="AC8"/>
  <c r="W8"/>
  <c r="V8"/>
  <c r="U8"/>
  <c r="T8"/>
  <c r="S8"/>
  <c r="R8"/>
  <c r="Q8"/>
  <c r="P8"/>
  <c r="O8"/>
  <c r="N8"/>
  <c r="M8"/>
  <c r="H8"/>
  <c r="AA21"/>
  <c r="Y21"/>
  <c r="AA14"/>
  <c r="Y14"/>
  <c r="F2"/>
  <c r="AI21" l="1"/>
  <c r="AB21"/>
  <c r="AB14"/>
  <c r="AI14"/>
  <c r="Y10"/>
  <c r="AK21"/>
  <c r="AM21" s="1"/>
  <c r="AL10"/>
  <c r="AL14"/>
  <c r="AL21"/>
  <c r="AK14"/>
  <c r="AA13"/>
  <c r="Y13"/>
  <c r="AA12"/>
  <c r="Y12"/>
  <c r="AA11"/>
  <c r="Y11"/>
  <c r="AI11" l="1"/>
  <c r="AB11"/>
  <c r="AI13"/>
  <c r="AB13"/>
  <c r="AB12"/>
  <c r="AI12"/>
  <c r="AI10"/>
  <c r="AB10"/>
  <c r="AK10"/>
  <c r="AM14"/>
  <c r="AL13"/>
  <c r="AK13"/>
  <c r="AM13" s="1"/>
  <c r="AL12"/>
  <c r="AL11"/>
  <c r="AK12"/>
  <c r="AM12" s="1"/>
  <c r="AK11"/>
  <c r="AM11" s="1"/>
  <c r="AM10" l="1"/>
  <c r="Y18"/>
  <c r="AL18" s="1"/>
  <c r="Y17"/>
  <c r="Y16"/>
  <c r="Y15"/>
  <c r="AA18"/>
  <c r="AA17"/>
  <c r="AL17" s="1"/>
  <c r="AA16"/>
  <c r="AA15"/>
  <c r="AL16"/>
  <c r="AL29" i="50"/>
  <c r="AI29"/>
  <c r="AF29"/>
  <c r="AB29"/>
  <c r="Y29"/>
  <c r="AI16" s="1"/>
  <c r="AA8" i="48" l="1"/>
  <c r="Y8"/>
  <c r="AI15"/>
  <c r="AB15"/>
  <c r="AI16"/>
  <c r="AB16"/>
  <c r="AI17"/>
  <c r="AB17"/>
  <c r="AB18"/>
  <c r="AI18"/>
  <c r="AO29" i="50"/>
  <c r="AK15" i="48"/>
  <c r="AK17"/>
  <c r="AM17" s="1"/>
  <c r="AK16"/>
  <c r="AM16" s="1"/>
  <c r="AK18"/>
  <c r="AM18" s="1"/>
  <c r="AL15"/>
  <c r="AL8" s="1"/>
  <c r="AB8" l="1"/>
  <c r="AI8"/>
  <c r="AM15"/>
  <c r="AM8" s="1"/>
  <c r="AK8"/>
</calcChain>
</file>

<file path=xl/sharedStrings.xml><?xml version="1.0" encoding="utf-8"?>
<sst xmlns="http://schemas.openxmlformats.org/spreadsheetml/2006/main" count="189" uniqueCount="127">
  <si>
    <t>НАИМЕНОВАНИЕ ДОЛЖНОСТИ СОГЛАСНО ШТАТНОМУ РАСПИСАНИЮ</t>
  </si>
  <si>
    <t>НАИМЕНОВАНИЕ СТРУКТУРНОГО ПОДРАЗДЕЛЕНИЯ   /   Аббревиатура</t>
  </si>
  <si>
    <t>Ф.И.О. СОТРУДНИКА</t>
  </si>
  <si>
    <t>ПРИМЕЧАНИЕ ПО РАБОТНИКУ</t>
  </si>
  <si>
    <t>ВИД ТРУДОВОГО ДОГОВОРА</t>
  </si>
  <si>
    <t>СТАТУС  ДОЛЖНОСТИ И РАБОТНИКА</t>
  </si>
  <si>
    <t>ДЕКРЕТНИЦЫ</t>
  </si>
  <si>
    <t>НАДБАВКИ</t>
  </si>
  <si>
    <t>ФОТ ПО ШТАТНОМУ РАСПИСАНИЮ</t>
  </si>
  <si>
    <t>ФОТ</t>
  </si>
  <si>
    <t>Ок</t>
  </si>
  <si>
    <t>Нд</t>
  </si>
  <si>
    <t>М</t>
  </si>
  <si>
    <r>
      <t xml:space="preserve">СУММА              </t>
    </r>
    <r>
      <rPr>
        <b/>
        <sz val="11"/>
        <color indexed="10"/>
        <rFont val="Arial"/>
        <family val="2"/>
        <charset val="204"/>
      </rPr>
      <t xml:space="preserve"> </t>
    </r>
  </si>
  <si>
    <t xml:space="preserve"> ПОЛУГОДОВАЯ            </t>
  </si>
  <si>
    <t xml:space="preserve">КВАРТАЛЬНАЯ              </t>
  </si>
  <si>
    <t xml:space="preserve">ЕЖЕМЕСЯЧНАЯ           </t>
  </si>
  <si>
    <t xml:space="preserve">% РАЙОН. КОЭФ-НТ                      </t>
  </si>
  <si>
    <t>ДОПЛАТА</t>
  </si>
  <si>
    <t>РК</t>
  </si>
  <si>
    <t>ПЕРИОД ДОПЛАТЫ (00.00.00-00.00.00)</t>
  </si>
  <si>
    <t>Пр</t>
  </si>
  <si>
    <t>ВрД</t>
  </si>
  <si>
    <t xml:space="preserve">СУММА 
РАЙОННОГО 
КОЭФ-НТА                      </t>
  </si>
  <si>
    <t xml:space="preserve">%
НАДБАВКА                           </t>
  </si>
  <si>
    <t>ОБОЗНАЧЕНИЕ</t>
  </si>
  <si>
    <t>ФОРМУЛА РАСЧЕТА</t>
  </si>
  <si>
    <t>-</t>
  </si>
  <si>
    <t xml:space="preserve">СУММА ПРОЦЕНТНОЙ НАДБАВКИ
SПр                                                   </t>
  </si>
  <si>
    <r>
      <t xml:space="preserve">НАДБАВКИ (ДЕЛЬТА)                                        </t>
    </r>
    <r>
      <rPr>
        <b/>
        <sz val="12"/>
        <rFont val="Arial"/>
        <family val="2"/>
        <charset val="204"/>
      </rPr>
      <t>мин. - макс.</t>
    </r>
  </si>
  <si>
    <t>Дп1к</t>
  </si>
  <si>
    <t>SРК</t>
  </si>
  <si>
    <t>SПр</t>
  </si>
  <si>
    <t xml:space="preserve">ВСЕГО
 gross 
согласно ТРУДОВОМУ ДОГОВОРУ
            </t>
  </si>
  <si>
    <t>∑TDgr</t>
  </si>
  <si>
    <t>Кв</t>
  </si>
  <si>
    <t>Пг</t>
  </si>
  <si>
    <t>УСЛОВИЯ СОГЛАСНО ТРУДОВОМУ ДОГОВОРУ (ШТАТНОЕ РАСПИСАНИЕ) gross</t>
  </si>
  <si>
    <t>БАЗОВАЯ СТАВКА ПРЕМИИ gross</t>
  </si>
  <si>
    <t>ВРЕМЕННАЯ ДОПЛАТА gross</t>
  </si>
  <si>
    <t xml:space="preserve">УТВ.
 СУММА                                                           НАДБАВКИ                </t>
  </si>
  <si>
    <t>Ок+Дп1к+Нд
+SРК+SПр</t>
  </si>
  <si>
    <t>(Ок+Дп1к+Нд)*Пр</t>
  </si>
  <si>
    <t xml:space="preserve">ПРИМЕЧАНИЕ 
 ПО 
ОПЛАТЕ ТРУДА /
УТВЕРЖДЕННЫЕ ПРЕДЕЛЫ ЗАРАБОТНОЙ ПЛАТЫ 
справочно 
ПО СЗ 
либо укажите иные условия </t>
  </si>
  <si>
    <t>ЗАНЯТАЯ СТАВКА (ЗС)</t>
  </si>
  <si>
    <t>инженер</t>
  </si>
  <si>
    <t>Технический департамент</t>
  </si>
  <si>
    <t>наименование организации</t>
  </si>
  <si>
    <t>Номер документа</t>
  </si>
  <si>
    <t>на период</t>
  </si>
  <si>
    <t>с "</t>
  </si>
  <si>
    <t>"</t>
  </si>
  <si>
    <t>20</t>
  </si>
  <si>
    <t>г.</t>
  </si>
  <si>
    <t>Штат в количестве</t>
  </si>
  <si>
    <t>Примечание</t>
  </si>
  <si>
    <t>наименование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</si>
  <si>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</si>
  <si>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</si>
  <si>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</si>
  <si>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</si>
  <si>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</si>
  <si>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</si>
  <si>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</si>
  <si>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</si>
  <si>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</si>
  <si>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Бухгалтерия</t>
  </si>
  <si>
    <t>Главный бухгалтер</t>
  </si>
  <si>
    <t>Итого</t>
  </si>
  <si>
    <t>расшифровка подписи</t>
  </si>
  <si>
    <t xml:space="preserve"> </t>
  </si>
  <si>
    <t>должность</t>
  </si>
  <si>
    <t>Общество с ограниченной ответственностью  "Марта"</t>
  </si>
  <si>
    <t>Иванов Андрей Викторович</t>
  </si>
  <si>
    <t>Петров Леонид Васильевич</t>
  </si>
  <si>
    <t>главный бухгалтер</t>
  </si>
  <si>
    <t>бухгалтер</t>
  </si>
  <si>
    <t>старший инженер</t>
  </si>
  <si>
    <t>Сидоров Антон Михайлович</t>
  </si>
  <si>
    <t>Васильева Людмила Петровна</t>
  </si>
  <si>
    <t>Шишкина Антонина Алексеевна</t>
  </si>
  <si>
    <t>вакансия</t>
  </si>
  <si>
    <t>Количество штатных единиц в подраздлении</t>
  </si>
  <si>
    <t>бессрочный</t>
  </si>
  <si>
    <t>срочный</t>
  </si>
  <si>
    <t>до окончания отпуска по уходу за ребенком основного сотрудника</t>
  </si>
  <si>
    <t>оклад</t>
  </si>
  <si>
    <t>Максимум по должности</t>
  </si>
  <si>
    <t>Дата составления</t>
  </si>
  <si>
    <t>ШТАТНОЕ РАСПИСАНИЕ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</si>
  <si>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</si>
  <si>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</si>
  <si>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</si>
  <si>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Тарифная ставка (оклад) и пр., руб</t>
  </si>
  <si>
    <t>Надбавки, руб</t>
  </si>
  <si>
    <t>Всего,
руб (гр.5 +гр.6+гр.7+гр.8) х гр.4</t>
  </si>
  <si>
    <t>код</t>
  </si>
  <si>
    <t>7</t>
  </si>
  <si>
    <t>Руководитель кадровой службы</t>
  </si>
  <si>
    <t xml:space="preserve"> личная подпись</t>
  </si>
  <si>
    <t>личная подпись</t>
  </si>
  <si>
    <t xml:space="preserve">     УТВЕРЖДАЮ</t>
  </si>
  <si>
    <t>Руководитель организации</t>
  </si>
  <si>
    <t>Установлено сотруднику (с учетом занимаемой ставки, но без учета квартальной, полугодовой и годовой премии)</t>
  </si>
  <si>
    <t>(Ок+Дп1к+Нд+M)*РК</t>
  </si>
  <si>
    <t>Ежемесячная сумма на руки (за вычетом НДФЛ)</t>
  </si>
  <si>
    <t>Итого штатных единиц по организации</t>
  </si>
  <si>
    <t>ИТОГОВАЯ СУММА ПО ОРГАНИЗАЦИИ</t>
  </si>
  <si>
    <t>Установлено сотруднику (с учетом занимаемой ставки, c учетом квартальной, полугодовой и годовой премии)</t>
  </si>
  <si>
    <t>ГОДОВАЯ</t>
  </si>
  <si>
    <t>Г</t>
  </si>
  <si>
    <t>выберите подразделение</t>
  </si>
  <si>
    <r>
      <t xml:space="preserve">НАДБАВКИ 2 (ДЕЛЬТА)                                        </t>
    </r>
    <r>
      <rPr>
        <b/>
        <sz val="12"/>
        <rFont val="Arial"/>
        <family val="2"/>
        <charset val="204"/>
      </rPr>
      <t>мин. - макс.</t>
    </r>
  </si>
  <si>
    <t>УТВ.
 СУММА                                                           НАДБАВКИ                 2</t>
  </si>
  <si>
    <r>
      <t xml:space="preserve">НАДБАВКИ 3 (ДЕЛЬТА)                                        </t>
    </r>
    <r>
      <rPr>
        <b/>
        <sz val="12"/>
        <rFont val="Arial"/>
        <family val="2"/>
        <charset val="204"/>
      </rPr>
      <t>мин. - макс.</t>
    </r>
  </si>
  <si>
    <t>УТВ.
 СУММА                                                           НАДБАВКИ                 3</t>
  </si>
  <si>
    <t>Орлова Е.А.</t>
  </si>
  <si>
    <t>Должность руководителя организации</t>
  </si>
  <si>
    <t>генеральный директор</t>
  </si>
  <si>
    <t>ФИО руководителя организации</t>
  </si>
  <si>
    <t>Борисов С.А.</t>
  </si>
  <si>
    <t>ВАКАНСИИ</t>
  </si>
  <si>
    <t>Кол-во штатных единиц</t>
  </si>
  <si>
    <t>Авдеева Оксана Георгиевна</t>
  </si>
  <si>
    <t>Авдеева О.Г.</t>
  </si>
  <si>
    <t>Юридический отдел</t>
  </si>
  <si>
    <t>юрисконсульт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</si>
</sst>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textRotation="90" wrapText="1"/>
    </xf>
    <xf numFmtId="2" fontId="5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6" fillId="0" borderId="1" xfId="0" applyNumberFormat="1" applyFont="1" applyBorder="1" applyAlignment="1">
      <alignment vertical="center" textRotation="90" wrapText="1"/>
    </xf>
    <xf numFmtId="0" fontId="5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10" fontId="18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3" fillId="5" borderId="7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6" fillId="0" borderId="4" xfId="0" applyNumberFormat="1" applyFont="1" applyBorder="1" applyAlignment="1">
      <alignment horizontal="center" vertical="center" textRotation="90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2" fontId="6" fillId="0" borderId="3" xfId="0" applyNumberFormat="1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 vertical="center"/>
    </xf>
    <xf numFmtId="1" fontId="14" fillId="0" borderId="0" xfId="0" applyNumberFormat="1" applyFont="1" applyAlignment="1">
      <alignment horizontal="right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right" vertical="center"/>
    </xf>
    <xf numFmtId="49" fontId="15" fillId="0" borderId="15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0" borderId="15" xfId="0" applyNumberFormat="1" applyFont="1" applyBorder="1" applyAlignment="1">
      <alignment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2" fontId="6" fillId="0" borderId="4" xfId="0" applyNumberFormat="1" applyFont="1" applyBorder="1" applyAlignment="1">
      <alignment horizontal="center" vertical="center" textRotation="90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2" fontId="6" fillId="0" borderId="3" xfId="0" applyNumberFormat="1" applyFont="1" applyBorder="1" applyAlignment="1">
      <alignment horizontal="center" vertical="center" textRotation="90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center" vertical="center" wrapText="1"/>
    </xf>
    <xf numFmtId="10" fontId="6" fillId="5" borderId="3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8"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B41"/>
  <sheetViews>
    <sheetView tabSelected="1" topLeftCell="A25" workbookViewId="0">
      <selection activeCell="AI43" sqref="AI43"/>
    </sheetView>
  </sheetViews>
  <sheetFormatPr defaultRowHeight="15"/>
  <cols>
    <col min="1" max="4" width="5.42578125" customWidth="1"/>
    <col min="5" max="5" width="1.7109375" customWidth="1"/>
    <col min="6" max="7" width="5.42578125" hidden="1" customWidth="1"/>
    <col min="8" max="8" width="3.28515625" customWidth="1"/>
    <col min="9" max="9" width="2.28515625" customWidth="1"/>
    <col min="10" max="10" width="3.28515625" hidden="1" customWidth="1"/>
    <col min="11" max="14" width="3.7109375" customWidth="1"/>
    <col min="15" max="15" width="3" customWidth="1"/>
    <col min="16" max="17" width="3.7109375" hidden="1" customWidth="1"/>
    <col min="18" max="18" width="1.42578125" hidden="1" customWidth="1"/>
    <col min="19" max="24" width="3.7109375" hidden="1" customWidth="1"/>
    <col min="25" max="26" width="4.5703125" customWidth="1"/>
    <col min="27" max="27" width="0.28515625" customWidth="1"/>
    <col min="28" max="29" width="4" customWidth="1"/>
    <col min="30" max="30" width="2.42578125" customWidth="1"/>
    <col min="31" max="31" width="4" hidden="1" customWidth="1"/>
    <col min="32" max="32" width="4" customWidth="1"/>
    <col min="33" max="33" width="6.140625" customWidth="1"/>
    <col min="34" max="34" width="4" hidden="1" customWidth="1"/>
    <col min="35" max="35" width="4.85546875" customWidth="1"/>
    <col min="36" max="36" width="2.28515625" customWidth="1"/>
    <col min="37" max="37" width="4" hidden="1" customWidth="1"/>
    <col min="38" max="38" width="4" customWidth="1"/>
    <col min="39" max="39" width="2.5703125" customWidth="1"/>
    <col min="40" max="40" width="4" hidden="1" customWidth="1"/>
    <col min="41" max="41" width="6.5703125" customWidth="1"/>
    <col min="42" max="42" width="4.28515625" customWidth="1"/>
    <col min="43" max="43" width="6.5703125" hidden="1" customWidth="1"/>
    <col min="44" max="45" width="4.5703125" customWidth="1"/>
    <col min="46" max="46" width="1.5703125" customWidth="1"/>
    <col min="47" max="48" width="4.5703125" customWidth="1"/>
  </cols>
  <sheetData>
    <row r="1" spans="1:54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45"/>
      <c r="AU1" s="45"/>
      <c r="AV1" s="45"/>
      <c r="AW1" s="45"/>
      <c r="AX1" s="45"/>
    </row>
    <row r="2" spans="1:54" ht="9.7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45"/>
      <c r="AU2" s="45"/>
      <c r="AV2" s="45"/>
      <c r="AW2" s="45"/>
      <c r="AX2" s="45"/>
    </row>
    <row r="3" spans="1:54" ht="3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45"/>
      <c r="AX3" s="45"/>
      <c r="AY3" s="45"/>
      <c r="AZ3" s="45"/>
      <c r="BA3" s="45"/>
      <c r="BB3" s="45"/>
    </row>
    <row r="4" spans="1:54" hidden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45"/>
      <c r="AX4" s="45"/>
      <c r="AY4" s="45"/>
      <c r="AZ4" s="45"/>
      <c r="BA4" s="45"/>
      <c r="BB4" s="45"/>
    </row>
    <row r="5" spans="1:54" ht="2.2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45"/>
      <c r="AX5" s="45"/>
      <c r="AY5" s="45"/>
      <c r="AZ5" s="45"/>
      <c r="BA5" s="45"/>
      <c r="BB5" s="45"/>
    </row>
    <row r="6" spans="1:54" ht="6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45"/>
      <c r="AX6" s="45"/>
      <c r="AY6" s="45"/>
      <c r="AZ6" s="45"/>
      <c r="BA6" s="45"/>
      <c r="BB6" s="45"/>
    </row>
    <row r="7" spans="1:54" ht="0.7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79"/>
      <c r="AS7" s="79"/>
      <c r="AT7" s="79"/>
      <c r="AU7" s="79"/>
      <c r="AV7" s="79"/>
      <c r="AW7" s="45"/>
      <c r="AX7" s="45"/>
      <c r="AY7" s="45"/>
      <c r="AZ7" s="45"/>
      <c r="BA7" s="45"/>
      <c r="BB7" s="45"/>
    </row>
    <row r="8" spans="1:54" ht="6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79"/>
      <c r="AS8" s="79"/>
      <c r="AT8" s="79"/>
      <c r="AU8" s="79"/>
      <c r="AV8" s="79"/>
      <c r="AW8" s="45"/>
      <c r="AX8" s="45"/>
      <c r="AY8" s="45"/>
      <c r="AZ8" s="45"/>
      <c r="BA8" s="45"/>
      <c r="BB8" s="45"/>
    </row>
    <row r="9" spans="1:54">
      <c r="A9" s="77" t="s">
        <v>72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83"/>
      <c r="AO9" s="83"/>
      <c r="AP9" s="83"/>
      <c r="AQ9" s="83"/>
      <c r="AR9" s="79"/>
      <c r="AS9" s="79"/>
      <c r="AT9" s="79"/>
      <c r="AU9" s="79"/>
      <c r="AV9" s="79"/>
      <c r="AW9" s="45"/>
      <c r="AX9" s="45"/>
      <c r="AY9" s="45"/>
      <c r="AZ9" s="45"/>
      <c r="BA9" s="45"/>
      <c r="BB9" s="45"/>
    </row>
    <row r="10" spans="1:54" ht="21" customHeight="1">
      <c r="A10" s="79" t="s">
        <v>47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8"/>
      <c r="AO10" s="78"/>
      <c r="AP10" s="78"/>
      <c r="AQ10" s="78"/>
      <c r="AR10" s="78"/>
      <c r="AS10" s="78"/>
      <c r="AT10" s="78"/>
      <c r="AU10" s="78"/>
      <c r="AV10" s="78"/>
      <c r="AW10" s="45"/>
      <c r="AX10" s="45"/>
      <c r="AY10" s="45"/>
      <c r="AZ10" s="45"/>
      <c r="BA10" s="45"/>
      <c r="BB10" s="45"/>
    </row>
    <row r="11" spans="1:54" ht="23.2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9"/>
      <c r="P11" s="80" t="s">
        <v>48</v>
      </c>
      <c r="Q11" s="80"/>
      <c r="R11" s="80"/>
      <c r="S11" s="80"/>
      <c r="T11" s="80"/>
      <c r="U11" s="80" t="s">
        <v>88</v>
      </c>
      <c r="V11" s="80"/>
      <c r="W11" s="80"/>
      <c r="X11" s="80"/>
      <c r="Y11" s="80"/>
      <c r="Z11" s="80"/>
      <c r="AA11" s="80"/>
      <c r="AB11" s="80"/>
      <c r="AC11" s="81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45"/>
      <c r="AX11" s="45"/>
      <c r="AY11" s="45"/>
      <c r="AZ11" s="45"/>
      <c r="BA11" s="45"/>
      <c r="BB11" s="45"/>
    </row>
    <row r="12" spans="1:54">
      <c r="A12" s="85" t="s">
        <v>89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7" t="s">
        <v>101</v>
      </c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45"/>
      <c r="AX12" s="45"/>
      <c r="AY12" s="45"/>
      <c r="AZ12" s="45"/>
      <c r="BA12" s="45"/>
      <c r="BB12" s="45"/>
    </row>
    <row r="13" spans="1:54">
      <c r="A13" s="75" t="s">
        <v>49</v>
      </c>
      <c r="B13" s="75"/>
      <c r="C13" s="75"/>
      <c r="D13" s="75"/>
      <c r="E13" s="77"/>
      <c r="F13" s="77"/>
      <c r="G13" s="46" t="s">
        <v>50</v>
      </c>
      <c r="H13" s="48"/>
      <c r="I13" s="45" t="s">
        <v>51</v>
      </c>
      <c r="J13" s="77"/>
      <c r="K13" s="77"/>
      <c r="L13" s="77"/>
      <c r="M13" s="77"/>
      <c r="N13" s="46" t="s">
        <v>52</v>
      </c>
      <c r="O13" s="47"/>
      <c r="P13" s="78" t="s">
        <v>53</v>
      </c>
      <c r="Q13" s="78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45"/>
      <c r="AX13" s="45"/>
      <c r="AY13" s="45"/>
      <c r="AZ13" s="45"/>
      <c r="BA13" s="45"/>
      <c r="BB13" s="45"/>
    </row>
    <row r="14" spans="1:54">
      <c r="A14" s="75" t="s">
        <v>102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44"/>
      <c r="AG14" s="49"/>
      <c r="AH14" s="45"/>
      <c r="AI14" s="77" t="s">
        <v>120</v>
      </c>
      <c r="AJ14" s="77"/>
      <c r="AK14" s="77"/>
      <c r="AL14" s="77"/>
      <c r="AM14" s="46"/>
      <c r="AN14" s="50"/>
      <c r="AO14" s="78"/>
      <c r="AP14" s="78"/>
      <c r="AQ14" s="50"/>
      <c r="AR14" s="79"/>
      <c r="AS14" s="79"/>
      <c r="AT14" s="79"/>
      <c r="AU14" s="79"/>
      <c r="AV14" s="46"/>
      <c r="AW14" s="45"/>
      <c r="AX14" s="45"/>
      <c r="AY14" s="45"/>
      <c r="AZ14" s="45"/>
      <c r="BA14" s="45"/>
      <c r="BB14" s="45"/>
    </row>
    <row r="15" spans="1:54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45"/>
      <c r="AX15" s="45"/>
      <c r="AY15" s="45"/>
      <c r="AZ15" s="45"/>
      <c r="BA15" s="45"/>
      <c r="BB15" s="45"/>
    </row>
    <row r="16" spans="1:54" ht="21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 t="s">
        <v>54</v>
      </c>
      <c r="AD16" s="78"/>
      <c r="AE16" s="78"/>
      <c r="AF16" s="78"/>
      <c r="AG16" s="78"/>
      <c r="AH16" s="78"/>
      <c r="AI16" s="97">
        <f>Y29</f>
        <v>10.25</v>
      </c>
      <c r="AJ16" s="98"/>
      <c r="AK16" s="98"/>
      <c r="AL16" s="98"/>
      <c r="AM16" s="98"/>
      <c r="AN16" s="98"/>
      <c r="AO16" s="99" t="s">
        <v>90</v>
      </c>
      <c r="AP16" s="99"/>
      <c r="AQ16" s="99"/>
      <c r="AR16" s="99"/>
      <c r="AS16" s="99"/>
      <c r="AT16" s="99"/>
      <c r="AU16" s="99"/>
      <c r="AV16" s="99"/>
      <c r="AW16" s="45"/>
      <c r="AX16" s="45"/>
      <c r="AY16" s="45"/>
      <c r="AZ16" s="45"/>
      <c r="BA16" s="45"/>
      <c r="BB16" s="45"/>
    </row>
    <row r="17" spans="1:54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45"/>
      <c r="AX17" s="45"/>
      <c r="AY17" s="45"/>
      <c r="AZ17" s="45"/>
      <c r="BA17" s="45"/>
      <c r="BB17" s="45"/>
    </row>
    <row r="18" spans="1:54" ht="18.75" customHeight="1">
      <c r="A18" s="71" t="s">
        <v>91</v>
      </c>
      <c r="B18" s="71"/>
      <c r="C18" s="71"/>
      <c r="D18" s="71"/>
      <c r="E18" s="71"/>
      <c r="F18" s="71"/>
      <c r="G18" s="71"/>
      <c r="H18" s="71"/>
      <c r="I18" s="71"/>
      <c r="J18" s="71"/>
      <c r="K18" s="71" t="s">
        <v>92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 t="s">
        <v>122</v>
      </c>
      <c r="Z18" s="71"/>
      <c r="AA18" s="71"/>
      <c r="AB18" s="101" t="s">
        <v>93</v>
      </c>
      <c r="AC18" s="102"/>
      <c r="AD18" s="102"/>
      <c r="AE18" s="103"/>
      <c r="AF18" s="71" t="s">
        <v>94</v>
      </c>
      <c r="AG18" s="71"/>
      <c r="AH18" s="71"/>
      <c r="AI18" s="71"/>
      <c r="AJ18" s="71"/>
      <c r="AK18" s="71"/>
      <c r="AL18" s="71"/>
      <c r="AM18" s="71"/>
      <c r="AN18" s="71"/>
      <c r="AO18" s="101" t="s">
        <v>95</v>
      </c>
      <c r="AP18" s="102"/>
      <c r="AQ18" s="103"/>
      <c r="AR18" s="71" t="s">
        <v>55</v>
      </c>
      <c r="AS18" s="71"/>
      <c r="AT18" s="71"/>
      <c r="AU18" s="71"/>
      <c r="AV18" s="71"/>
      <c r="AW18" s="45"/>
      <c r="AX18" s="45"/>
      <c r="AY18" s="45"/>
      <c r="AZ18" s="45"/>
      <c r="BA18" s="45"/>
      <c r="BB18" s="45"/>
    </row>
    <row r="19" spans="1:54" ht="27" customHeight="1">
      <c r="A19" s="71" t="s">
        <v>56</v>
      </c>
      <c r="B19" s="71"/>
      <c r="C19" s="71"/>
      <c r="D19" s="71"/>
      <c r="E19" s="71"/>
      <c r="F19" s="71"/>
      <c r="G19" s="71"/>
      <c r="H19" s="71" t="s">
        <v>96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104"/>
      <c r="AC19" s="105"/>
      <c r="AD19" s="105"/>
      <c r="AE19" s="106"/>
      <c r="AF19" s="72"/>
      <c r="AG19" s="73"/>
      <c r="AH19" s="74"/>
      <c r="AI19" s="72"/>
      <c r="AJ19" s="73"/>
      <c r="AK19" s="74"/>
      <c r="AL19" s="72"/>
      <c r="AM19" s="73"/>
      <c r="AN19" s="74"/>
      <c r="AO19" s="104"/>
      <c r="AP19" s="105"/>
      <c r="AQ19" s="106"/>
      <c r="AR19" s="71"/>
      <c r="AS19" s="71"/>
      <c r="AT19" s="71"/>
      <c r="AU19" s="71"/>
      <c r="AV19" s="71"/>
      <c r="AW19" s="45"/>
      <c r="AX19" s="45"/>
      <c r="AY19" s="45"/>
      <c r="AZ19" s="45"/>
      <c r="BA19" s="45"/>
      <c r="BB19" s="45"/>
    </row>
    <row r="20" spans="1:54">
      <c r="A20" s="71" t="s">
        <v>57</v>
      </c>
      <c r="B20" s="71"/>
      <c r="C20" s="71"/>
      <c r="D20" s="71"/>
      <c r="E20" s="71"/>
      <c r="F20" s="71"/>
      <c r="G20" s="71"/>
      <c r="H20" s="71" t="s">
        <v>58</v>
      </c>
      <c r="I20" s="71"/>
      <c r="J20" s="71"/>
      <c r="K20" s="71" t="s">
        <v>59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 t="s">
        <v>60</v>
      </c>
      <c r="Z20" s="71"/>
      <c r="AA20" s="71"/>
      <c r="AB20" s="72" t="s">
        <v>61</v>
      </c>
      <c r="AC20" s="73"/>
      <c r="AD20" s="73"/>
      <c r="AE20" s="74"/>
      <c r="AF20" s="72" t="s">
        <v>62</v>
      </c>
      <c r="AG20" s="73"/>
      <c r="AH20" s="74"/>
      <c r="AI20" s="72" t="s">
        <v>97</v>
      </c>
      <c r="AJ20" s="73"/>
      <c r="AK20" s="74"/>
      <c r="AL20" s="72" t="s">
        <v>63</v>
      </c>
      <c r="AM20" s="73"/>
      <c r="AN20" s="74"/>
      <c r="AO20" s="72" t="s">
        <v>64</v>
      </c>
      <c r="AP20" s="73"/>
      <c r="AQ20" s="74"/>
      <c r="AR20" s="71" t="s">
        <v>65</v>
      </c>
      <c r="AS20" s="71"/>
      <c r="AT20" s="71"/>
      <c r="AU20" s="71"/>
      <c r="AV20" s="71"/>
      <c r="AW20" s="45"/>
      <c r="AX20" s="45"/>
      <c r="AY20" s="45"/>
      <c r="AZ20" s="45"/>
      <c r="BA20" s="45"/>
      <c r="BB20" s="45"/>
    </row>
    <row r="21" spans="1:54">
      <c r="A21" s="93" t="s">
        <v>46</v>
      </c>
      <c r="B21" s="93"/>
      <c r="C21" s="93"/>
      <c r="D21" s="93"/>
      <c r="E21" s="93"/>
      <c r="F21" s="93"/>
      <c r="G21" s="93"/>
      <c r="H21" s="94"/>
      <c r="I21" s="94"/>
      <c r="J21" s="94"/>
      <c r="K21" s="95" t="s">
        <v>77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6">
        <v>0.75</v>
      </c>
      <c r="Z21" s="96"/>
      <c r="AA21" s="96"/>
      <c r="AB21" s="90">
        <v>60000</v>
      </c>
      <c r="AC21" s="91"/>
      <c r="AD21" s="91"/>
      <c r="AE21" s="92"/>
      <c r="AF21" s="90">
        <v>10000</v>
      </c>
      <c r="AG21" s="91"/>
      <c r="AH21" s="92"/>
      <c r="AI21" s="90"/>
      <c r="AJ21" s="91"/>
      <c r="AK21" s="92"/>
      <c r="AL21" s="90">
        <v>1400</v>
      </c>
      <c r="AM21" s="91"/>
      <c r="AN21" s="92"/>
      <c r="AO21" s="90">
        <f>SUM(AB21:AM21)*Y21</f>
        <v>53550</v>
      </c>
      <c r="AP21" s="91"/>
      <c r="AQ21" s="92"/>
      <c r="AR21" s="100"/>
      <c r="AS21" s="100"/>
      <c r="AT21" s="100"/>
      <c r="AU21" s="100"/>
      <c r="AV21" s="100"/>
      <c r="AW21" s="45"/>
      <c r="AX21" s="45"/>
      <c r="AY21" s="45"/>
      <c r="AZ21" s="45"/>
      <c r="BA21" s="45"/>
      <c r="BB21" s="45"/>
    </row>
    <row r="22" spans="1:54">
      <c r="A22" s="93" t="s">
        <v>46</v>
      </c>
      <c r="B22" s="93"/>
      <c r="C22" s="93"/>
      <c r="D22" s="93"/>
      <c r="E22" s="93"/>
      <c r="F22" s="93"/>
      <c r="G22" s="93"/>
      <c r="H22" s="94"/>
      <c r="I22" s="94"/>
      <c r="J22" s="94"/>
      <c r="K22" s="95" t="s">
        <v>45</v>
      </c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6">
        <v>3</v>
      </c>
      <c r="Z22" s="96"/>
      <c r="AA22" s="96"/>
      <c r="AB22" s="90">
        <v>40000</v>
      </c>
      <c r="AC22" s="91"/>
      <c r="AD22" s="91"/>
      <c r="AE22" s="92"/>
      <c r="AF22" s="90">
        <v>10000</v>
      </c>
      <c r="AG22" s="91"/>
      <c r="AH22" s="92"/>
      <c r="AI22" s="90"/>
      <c r="AJ22" s="91"/>
      <c r="AK22" s="92"/>
      <c r="AL22" s="90"/>
      <c r="AM22" s="91"/>
      <c r="AN22" s="92"/>
      <c r="AO22" s="90">
        <f>SUM(AB22:AM22)*Y22</f>
        <v>150000</v>
      </c>
      <c r="AP22" s="91"/>
      <c r="AQ22" s="92"/>
      <c r="AR22" s="100"/>
      <c r="AS22" s="100"/>
      <c r="AT22" s="100"/>
      <c r="AU22" s="100"/>
      <c r="AV22" s="100"/>
      <c r="AW22" s="45"/>
      <c r="AX22" s="45"/>
      <c r="AY22" s="45"/>
      <c r="AZ22" s="45"/>
      <c r="BA22" s="45"/>
      <c r="BB22" s="45"/>
    </row>
    <row r="23" spans="1:54">
      <c r="A23" s="93" t="s">
        <v>66</v>
      </c>
      <c r="B23" s="93"/>
      <c r="C23" s="93"/>
      <c r="D23" s="93"/>
      <c r="E23" s="93"/>
      <c r="F23" s="93"/>
      <c r="G23" s="93"/>
      <c r="H23" s="94"/>
      <c r="I23" s="94"/>
      <c r="J23" s="94"/>
      <c r="K23" s="95" t="s">
        <v>75</v>
      </c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6">
        <v>1</v>
      </c>
      <c r="Z23" s="96"/>
      <c r="AA23" s="96"/>
      <c r="AB23" s="90">
        <v>50000</v>
      </c>
      <c r="AC23" s="91"/>
      <c r="AD23" s="91"/>
      <c r="AE23" s="92"/>
      <c r="AF23" s="90">
        <v>10000</v>
      </c>
      <c r="AG23" s="91"/>
      <c r="AH23" s="92"/>
      <c r="AI23" s="90"/>
      <c r="AJ23" s="91"/>
      <c r="AK23" s="92"/>
      <c r="AL23" s="90"/>
      <c r="AM23" s="91"/>
      <c r="AN23" s="92"/>
      <c r="AO23" s="90">
        <f>SUM(AB23:AM23)*Y23</f>
        <v>60000</v>
      </c>
      <c r="AP23" s="91"/>
      <c r="AQ23" s="92"/>
      <c r="AR23" s="100"/>
      <c r="AS23" s="100"/>
      <c r="AT23" s="100"/>
      <c r="AU23" s="100"/>
      <c r="AV23" s="100"/>
      <c r="AW23" s="45"/>
      <c r="AX23" s="45"/>
      <c r="AY23" s="45"/>
      <c r="AZ23" s="45"/>
      <c r="BA23" s="45"/>
      <c r="BB23" s="45"/>
    </row>
    <row r="24" spans="1:54">
      <c r="A24" s="93" t="s">
        <v>66</v>
      </c>
      <c r="B24" s="93"/>
      <c r="C24" s="93"/>
      <c r="D24" s="93"/>
      <c r="E24" s="93"/>
      <c r="F24" s="93"/>
      <c r="G24" s="93"/>
      <c r="H24" s="94"/>
      <c r="I24" s="94"/>
      <c r="J24" s="94"/>
      <c r="K24" s="95" t="s">
        <v>76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6">
        <v>3.5</v>
      </c>
      <c r="Z24" s="96"/>
      <c r="AA24" s="96"/>
      <c r="AB24" s="90">
        <v>30000</v>
      </c>
      <c r="AC24" s="91"/>
      <c r="AD24" s="91"/>
      <c r="AE24" s="92"/>
      <c r="AF24" s="90">
        <v>10000</v>
      </c>
      <c r="AG24" s="91"/>
      <c r="AH24" s="92"/>
      <c r="AI24" s="90"/>
      <c r="AJ24" s="91"/>
      <c r="AK24" s="92"/>
      <c r="AL24" s="90"/>
      <c r="AM24" s="91"/>
      <c r="AN24" s="92"/>
      <c r="AO24" s="90">
        <f>SUM(AB24:AM24)*Y24</f>
        <v>140000</v>
      </c>
      <c r="AP24" s="91"/>
      <c r="AQ24" s="92"/>
      <c r="AR24" s="100"/>
      <c r="AS24" s="100"/>
      <c r="AT24" s="100"/>
      <c r="AU24" s="100"/>
      <c r="AV24" s="100"/>
      <c r="AW24" s="45"/>
      <c r="AX24" s="45"/>
      <c r="AY24" s="45"/>
      <c r="AZ24" s="45"/>
      <c r="BA24" s="45"/>
      <c r="BB24" s="45"/>
    </row>
    <row r="25" spans="1:54">
      <c r="A25" s="93" t="s">
        <v>125</v>
      </c>
      <c r="B25" s="93"/>
      <c r="C25" s="93"/>
      <c r="D25" s="93"/>
      <c r="E25" s="93"/>
      <c r="F25" s="93"/>
      <c r="G25" s="93"/>
      <c r="H25" s="94"/>
      <c r="I25" s="94"/>
      <c r="J25" s="94"/>
      <c r="K25" s="95" t="s">
        <v>126</v>
      </c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6">
        <v>2</v>
      </c>
      <c r="Z25" s="96"/>
      <c r="AA25" s="96"/>
      <c r="AB25" s="90"/>
      <c r="AC25" s="91"/>
      <c r="AD25" s="91"/>
      <c r="AE25" s="92"/>
      <c r="AF25" s="90">
        <v>10000</v>
      </c>
      <c r="AG25" s="91"/>
      <c r="AH25" s="92"/>
      <c r="AI25" s="90"/>
      <c r="AJ25" s="91"/>
      <c r="AK25" s="92"/>
      <c r="AL25" s="90"/>
      <c r="AM25" s="91"/>
      <c r="AN25" s="92"/>
      <c r="AO25" s="90">
        <f>SUM(AB25:AM25)*Y25</f>
        <v>20000</v>
      </c>
      <c r="AP25" s="91"/>
      <c r="AQ25" s="92"/>
      <c r="AR25" s="100"/>
      <c r="AS25" s="100"/>
      <c r="AT25" s="100"/>
      <c r="AU25" s="100"/>
      <c r="AV25" s="100"/>
      <c r="AW25" s="45"/>
      <c r="AX25" s="45"/>
      <c r="AY25" s="45"/>
      <c r="AZ25" s="45"/>
      <c r="BA25" s="45"/>
      <c r="BB25" s="45"/>
    </row>
    <row r="26" spans="1:54">
      <c r="A26" s="93"/>
      <c r="B26" s="93"/>
      <c r="C26" s="93"/>
      <c r="D26" s="93"/>
      <c r="E26" s="93"/>
      <c r="F26" s="93"/>
      <c r="G26" s="93"/>
      <c r="H26" s="94"/>
      <c r="I26" s="94"/>
      <c r="J26" s="94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6"/>
      <c r="Z26" s="96"/>
      <c r="AA26" s="96"/>
      <c r="AB26" s="90"/>
      <c r="AC26" s="91"/>
      <c r="AD26" s="91"/>
      <c r="AE26" s="92"/>
      <c r="AF26" s="90"/>
      <c r="AG26" s="91"/>
      <c r="AH26" s="92"/>
      <c r="AI26" s="90"/>
      <c r="AJ26" s="91"/>
      <c r="AK26" s="92"/>
      <c r="AL26" s="90"/>
      <c r="AM26" s="91"/>
      <c r="AN26" s="92"/>
      <c r="AO26" s="90"/>
      <c r="AP26" s="91"/>
      <c r="AQ26" s="92"/>
      <c r="AR26" s="100"/>
      <c r="AS26" s="100"/>
      <c r="AT26" s="100"/>
      <c r="AU26" s="100"/>
      <c r="AV26" s="100"/>
      <c r="AW26" s="45"/>
      <c r="AX26" s="45"/>
      <c r="AY26" s="45"/>
      <c r="AZ26" s="45"/>
      <c r="BA26" s="45"/>
      <c r="BB26" s="45"/>
    </row>
    <row r="27" spans="1:54">
      <c r="A27" s="93"/>
      <c r="B27" s="93"/>
      <c r="C27" s="93"/>
      <c r="D27" s="93"/>
      <c r="E27" s="93"/>
      <c r="F27" s="93"/>
      <c r="G27" s="93"/>
      <c r="H27" s="94"/>
      <c r="I27" s="94"/>
      <c r="J27" s="94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96"/>
      <c r="AA27" s="96"/>
      <c r="AB27" s="90"/>
      <c r="AC27" s="91"/>
      <c r="AD27" s="91"/>
      <c r="AE27" s="92"/>
      <c r="AF27" s="90"/>
      <c r="AG27" s="91"/>
      <c r="AH27" s="92"/>
      <c r="AI27" s="90"/>
      <c r="AJ27" s="91"/>
      <c r="AK27" s="92"/>
      <c r="AL27" s="90"/>
      <c r="AM27" s="91"/>
      <c r="AN27" s="92"/>
      <c r="AO27" s="90"/>
      <c r="AP27" s="91"/>
      <c r="AQ27" s="92"/>
      <c r="AR27" s="100"/>
      <c r="AS27" s="100"/>
      <c r="AT27" s="100"/>
      <c r="AU27" s="100"/>
      <c r="AV27" s="100"/>
      <c r="AW27" s="45"/>
      <c r="AX27" s="45"/>
      <c r="AY27" s="45"/>
      <c r="AZ27" s="45"/>
      <c r="BA27" s="45"/>
      <c r="BB27" s="45"/>
    </row>
    <row r="28" spans="1:54">
      <c r="A28" s="93"/>
      <c r="B28" s="93"/>
      <c r="C28" s="93"/>
      <c r="D28" s="93"/>
      <c r="E28" s="93"/>
      <c r="F28" s="93"/>
      <c r="G28" s="93"/>
      <c r="H28" s="94"/>
      <c r="I28" s="94"/>
      <c r="J28" s="94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6"/>
      <c r="Z28" s="96"/>
      <c r="AA28" s="96"/>
      <c r="AB28" s="90"/>
      <c r="AC28" s="91"/>
      <c r="AD28" s="91"/>
      <c r="AE28" s="92"/>
      <c r="AF28" s="90"/>
      <c r="AG28" s="91"/>
      <c r="AH28" s="92"/>
      <c r="AI28" s="90"/>
      <c r="AJ28" s="91"/>
      <c r="AK28" s="92"/>
      <c r="AL28" s="90"/>
      <c r="AM28" s="91"/>
      <c r="AN28" s="92"/>
      <c r="AO28" s="90"/>
      <c r="AP28" s="91"/>
      <c r="AQ28" s="92"/>
      <c r="AR28" s="100"/>
      <c r="AS28" s="100"/>
      <c r="AT28" s="100"/>
      <c r="AU28" s="100"/>
      <c r="AV28" s="100"/>
      <c r="AW28" s="45"/>
      <c r="AX28" s="45"/>
      <c r="AY28" s="45"/>
      <c r="AZ28" s="45"/>
      <c r="BA28" s="45"/>
      <c r="BB28" s="45"/>
    </row>
    <row r="29" spans="1:54">
      <c r="A29" s="75" t="s">
        <v>68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111"/>
      <c r="Y29" s="96">
        <f>SUM(Y21:AA28)</f>
        <v>10.25</v>
      </c>
      <c r="Z29" s="96"/>
      <c r="AA29" s="96"/>
      <c r="AB29" s="90">
        <f>SUM(AB21:AE28)</f>
        <v>180000</v>
      </c>
      <c r="AC29" s="91"/>
      <c r="AD29" s="91"/>
      <c r="AE29" s="92"/>
      <c r="AF29" s="90">
        <f>SUM(AF21:AH28)</f>
        <v>50000</v>
      </c>
      <c r="AG29" s="91"/>
      <c r="AH29" s="92"/>
      <c r="AI29" s="90">
        <f>SUM(AI21:AK28)</f>
        <v>0</v>
      </c>
      <c r="AJ29" s="91"/>
      <c r="AK29" s="92"/>
      <c r="AL29" s="90">
        <f>SUM(AL21:AN28)</f>
        <v>1400</v>
      </c>
      <c r="AM29" s="91"/>
      <c r="AN29" s="92"/>
      <c r="AO29" s="90">
        <f>SUM(AO21:AQ28)</f>
        <v>423550</v>
      </c>
      <c r="AP29" s="91"/>
      <c r="AQ29" s="92"/>
      <c r="AR29" s="109"/>
      <c r="AS29" s="109"/>
      <c r="AT29" s="109"/>
      <c r="AU29" s="109"/>
      <c r="AV29" s="110"/>
      <c r="AW29" s="45"/>
      <c r="AX29" s="45"/>
      <c r="AY29" s="45"/>
      <c r="AZ29" s="45"/>
      <c r="BA29" s="45"/>
      <c r="BB29" s="45"/>
    </row>
    <row r="30" spans="1:54" ht="36" customHeight="1">
      <c r="A30" s="107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77"/>
      <c r="P30" s="77"/>
      <c r="Q30" s="77"/>
      <c r="R30" s="77"/>
      <c r="S30" s="77"/>
      <c r="T30" s="77"/>
      <c r="U30" s="77"/>
      <c r="V30" s="45"/>
      <c r="W30" s="77"/>
      <c r="X30" s="77"/>
      <c r="Y30" s="77"/>
      <c r="Z30" s="77"/>
      <c r="AA30" s="77"/>
      <c r="AB30" s="77"/>
      <c r="AC30" s="45"/>
      <c r="AD30" s="77" t="s">
        <v>116</v>
      </c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8"/>
      <c r="AS30" s="78"/>
      <c r="AT30" s="78"/>
      <c r="AU30" s="78"/>
      <c r="AV30" s="78"/>
      <c r="AW30" s="45"/>
      <c r="AX30" s="45"/>
      <c r="AY30" s="45"/>
      <c r="AZ30" s="45"/>
      <c r="BA30" s="45"/>
      <c r="BB30" s="45"/>
    </row>
    <row r="31" spans="1:54">
      <c r="A31" s="79" t="s">
        <v>71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46"/>
      <c r="W31" s="108" t="s">
        <v>99</v>
      </c>
      <c r="X31" s="108"/>
      <c r="Y31" s="108"/>
      <c r="Z31" s="108"/>
      <c r="AA31" s="108"/>
      <c r="AB31" s="108"/>
      <c r="AC31" s="46"/>
      <c r="AD31" s="108" t="s">
        <v>69</v>
      </c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78"/>
      <c r="AS31" s="78"/>
      <c r="AT31" s="78"/>
      <c r="AU31" s="78"/>
      <c r="AV31" s="78"/>
      <c r="AW31" s="45"/>
      <c r="AX31" s="45"/>
      <c r="AY31" s="45"/>
      <c r="AZ31" s="45"/>
      <c r="BA31" s="45"/>
      <c r="BB31" s="45"/>
    </row>
    <row r="32" spans="1:54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45"/>
      <c r="W32" s="77"/>
      <c r="X32" s="77"/>
      <c r="Y32" s="77"/>
      <c r="Z32" s="77"/>
      <c r="AA32" s="77"/>
      <c r="AB32" s="77"/>
      <c r="AC32" s="45"/>
      <c r="AD32" s="77" t="s">
        <v>124</v>
      </c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8"/>
      <c r="AS32" s="78"/>
      <c r="AT32" s="78"/>
      <c r="AU32" s="78"/>
      <c r="AV32" s="78"/>
      <c r="AW32" s="45"/>
      <c r="AX32" s="45"/>
      <c r="AY32" s="45"/>
      <c r="AZ32" s="45"/>
      <c r="BA32" s="45"/>
      <c r="BB32" s="45"/>
    </row>
    <row r="33" spans="1:54">
      <c r="A33" s="107" t="s">
        <v>67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46"/>
      <c r="W33" s="108" t="s">
        <v>100</v>
      </c>
      <c r="X33" s="108"/>
      <c r="Y33" s="108"/>
      <c r="Z33" s="108"/>
      <c r="AA33" s="108"/>
      <c r="AB33" s="108"/>
      <c r="AC33" s="46"/>
      <c r="AD33" s="108" t="s">
        <v>69</v>
      </c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78"/>
      <c r="AS33" s="78"/>
      <c r="AT33" s="78"/>
      <c r="AU33" s="78"/>
      <c r="AV33" s="78"/>
      <c r="AW33" s="45"/>
      <c r="AX33" s="45"/>
      <c r="AY33" s="45"/>
      <c r="AZ33" s="45"/>
      <c r="BA33" s="45"/>
      <c r="BB33" s="45"/>
    </row>
    <row r="34" spans="1:54" ht="14.2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</row>
    <row r="35" spans="1:5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</row>
    <row r="36" spans="1:5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</row>
    <row r="37" spans="1:5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</row>
    <row r="38" spans="1:5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</row>
    <row r="40" spans="1:5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</row>
    <row r="41" spans="1:5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</row>
  </sheetData>
  <mergeCells count="165">
    <mergeCell ref="A31:U31"/>
    <mergeCell ref="A33:U33"/>
    <mergeCell ref="W33:AB33"/>
    <mergeCell ref="AD33:AQ33"/>
    <mergeCell ref="AR33:AV33"/>
    <mergeCell ref="AO29:AQ29"/>
    <mergeCell ref="AR29:AV29"/>
    <mergeCell ref="A30:N30"/>
    <mergeCell ref="O30:U30"/>
    <mergeCell ref="W30:AB30"/>
    <mergeCell ref="AD30:AQ30"/>
    <mergeCell ref="AR30:AV30"/>
    <mergeCell ref="AR31:AV31"/>
    <mergeCell ref="A32:U32"/>
    <mergeCell ref="W32:AB32"/>
    <mergeCell ref="AD32:AQ32"/>
    <mergeCell ref="AR32:AV32"/>
    <mergeCell ref="W31:AB31"/>
    <mergeCell ref="AD31:AQ31"/>
    <mergeCell ref="AF29:AH29"/>
    <mergeCell ref="AI29:AK29"/>
    <mergeCell ref="AL29:AN29"/>
    <mergeCell ref="A29:X29"/>
    <mergeCell ref="Y29:AA29"/>
    <mergeCell ref="AO27:AQ27"/>
    <mergeCell ref="AR27:AV27"/>
    <mergeCell ref="H28:J28"/>
    <mergeCell ref="K28:X28"/>
    <mergeCell ref="Y28:AA28"/>
    <mergeCell ref="AB28:AE28"/>
    <mergeCell ref="AO28:AQ28"/>
    <mergeCell ref="AR28:AV28"/>
    <mergeCell ref="Y27:AA27"/>
    <mergeCell ref="AB27:AE27"/>
    <mergeCell ref="AL28:AN28"/>
    <mergeCell ref="AI27:AK27"/>
    <mergeCell ref="AL27:AN27"/>
    <mergeCell ref="AI28:AK28"/>
    <mergeCell ref="AO25:AQ25"/>
    <mergeCell ref="AF24:AH24"/>
    <mergeCell ref="AI24:AK24"/>
    <mergeCell ref="AI23:AK23"/>
    <mergeCell ref="AR25:AV25"/>
    <mergeCell ref="H26:J26"/>
    <mergeCell ref="K26:X26"/>
    <mergeCell ref="Y26:AA26"/>
    <mergeCell ref="AB26:AE26"/>
    <mergeCell ref="AO26:AQ26"/>
    <mergeCell ref="AR26:AV26"/>
    <mergeCell ref="AL26:AN26"/>
    <mergeCell ref="AI26:AK26"/>
    <mergeCell ref="AI25:AK25"/>
    <mergeCell ref="AL25:AN25"/>
    <mergeCell ref="AO22:AQ22"/>
    <mergeCell ref="AR22:AV22"/>
    <mergeCell ref="AO23:AQ23"/>
    <mergeCell ref="AR23:AV23"/>
    <mergeCell ref="H24:J24"/>
    <mergeCell ref="K24:X24"/>
    <mergeCell ref="Y24:AA24"/>
    <mergeCell ref="AB24:AE24"/>
    <mergeCell ref="AO24:AQ24"/>
    <mergeCell ref="AR24:AV24"/>
    <mergeCell ref="AL23:AN23"/>
    <mergeCell ref="AL24:AN24"/>
    <mergeCell ref="AL22:AN22"/>
    <mergeCell ref="AC16:AH16"/>
    <mergeCell ref="AI16:AN16"/>
    <mergeCell ref="AO16:AV16"/>
    <mergeCell ref="A17:AV17"/>
    <mergeCell ref="AO20:AQ20"/>
    <mergeCell ref="AR20:AV20"/>
    <mergeCell ref="H21:J21"/>
    <mergeCell ref="K21:X21"/>
    <mergeCell ref="Y21:AA21"/>
    <mergeCell ref="AB21:AE21"/>
    <mergeCell ref="AO21:AQ21"/>
    <mergeCell ref="AR21:AV21"/>
    <mergeCell ref="AB20:AE20"/>
    <mergeCell ref="A20:G20"/>
    <mergeCell ref="AF20:AH20"/>
    <mergeCell ref="AI20:AK20"/>
    <mergeCell ref="A19:G19"/>
    <mergeCell ref="AF19:AH19"/>
    <mergeCell ref="K18:X19"/>
    <mergeCell ref="Y18:AA19"/>
    <mergeCell ref="AB18:AE19"/>
    <mergeCell ref="AF18:AN18"/>
    <mergeCell ref="A18:J18"/>
    <mergeCell ref="AO18:AQ19"/>
    <mergeCell ref="AL20:AN20"/>
    <mergeCell ref="A21:G21"/>
    <mergeCell ref="AF21:AH21"/>
    <mergeCell ref="AI21:AK21"/>
    <mergeCell ref="AL21:AN21"/>
    <mergeCell ref="H20:J20"/>
    <mergeCell ref="K20:X20"/>
    <mergeCell ref="Y20:AA20"/>
    <mergeCell ref="A22:G22"/>
    <mergeCell ref="AF22:AH22"/>
    <mergeCell ref="AI22:AK22"/>
    <mergeCell ref="H22:J22"/>
    <mergeCell ref="K22:X22"/>
    <mergeCell ref="Y22:AA22"/>
    <mergeCell ref="AB22:AE22"/>
    <mergeCell ref="AB29:AE29"/>
    <mergeCell ref="A23:G23"/>
    <mergeCell ref="AF23:AH23"/>
    <mergeCell ref="H23:J23"/>
    <mergeCell ref="K23:X23"/>
    <mergeCell ref="Y23:AA23"/>
    <mergeCell ref="AB23:AE23"/>
    <mergeCell ref="A26:G26"/>
    <mergeCell ref="AF26:AH26"/>
    <mergeCell ref="A28:G28"/>
    <mergeCell ref="AF28:AH28"/>
    <mergeCell ref="A27:G27"/>
    <mergeCell ref="AF27:AH27"/>
    <mergeCell ref="H27:J27"/>
    <mergeCell ref="K27:X27"/>
    <mergeCell ref="H25:J25"/>
    <mergeCell ref="K25:X25"/>
    <mergeCell ref="Y25:AA25"/>
    <mergeCell ref="AB25:AE25"/>
    <mergeCell ref="A25:G25"/>
    <mergeCell ref="AF25:AH25"/>
    <mergeCell ref="A24:G24"/>
    <mergeCell ref="AN9:AQ9"/>
    <mergeCell ref="AR9:AV9"/>
    <mergeCell ref="A10:AM10"/>
    <mergeCell ref="A1:AS1"/>
    <mergeCell ref="A2:AS2"/>
    <mergeCell ref="A6:AV6"/>
    <mergeCell ref="A7:AQ7"/>
    <mergeCell ref="AR7:AV7"/>
    <mergeCell ref="A12:O12"/>
    <mergeCell ref="P12:T12"/>
    <mergeCell ref="U12:AB12"/>
    <mergeCell ref="AC12:AV12"/>
    <mergeCell ref="A11:O11"/>
    <mergeCell ref="P11:T11"/>
    <mergeCell ref="AR18:AV19"/>
    <mergeCell ref="H19:J19"/>
    <mergeCell ref="AI19:AK19"/>
    <mergeCell ref="AL19:AN19"/>
    <mergeCell ref="A5:AV5"/>
    <mergeCell ref="A4:AV4"/>
    <mergeCell ref="A3:AV3"/>
    <mergeCell ref="A14:AE14"/>
    <mergeCell ref="AI14:AL14"/>
    <mergeCell ref="AO14:AP14"/>
    <mergeCell ref="AR14:AU14"/>
    <mergeCell ref="A13:D13"/>
    <mergeCell ref="E13:F13"/>
    <mergeCell ref="J13:M13"/>
    <mergeCell ref="A15:AV15"/>
    <mergeCell ref="A16:AB16"/>
    <mergeCell ref="AN10:AV10"/>
    <mergeCell ref="U11:AB11"/>
    <mergeCell ref="AC11:AV11"/>
    <mergeCell ref="P13:Q13"/>
    <mergeCell ref="R13:AV13"/>
    <mergeCell ref="A8:AQ8"/>
    <mergeCell ref="AR8:AV8"/>
    <mergeCell ref="A9:A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outlinePr summaryBelow="0"/>
    <pageSetUpPr fitToPage="1"/>
  </sheetPr>
  <dimension ref="A1:BY76"/>
  <sheetViews>
    <sheetView topLeftCell="B4" zoomScale="70" zoomScaleNormal="70" workbookViewId="0">
      <pane ySplit="7" topLeftCell="A11" activePane="bottomLeft" state="frozen"/>
      <selection activeCell="A4" sqref="A4"/>
      <selection pane="bottomLeft" activeCell="P18" sqref="P18:P20"/>
    </sheetView>
  </sheetViews>
  <sheetFormatPr defaultRowHeight="15" outlineLevelCol="2"/>
  <cols>
    <col min="1" max="2" width="7.7109375" style="6" customWidth="1"/>
    <col min="3" max="3" width="16.140625" style="6" customWidth="1"/>
    <col min="4" max="4" width="7.7109375" style="6" customWidth="1"/>
    <col min="5" max="5" width="50.140625" style="5" customWidth="1"/>
    <col min="6" max="6" width="17.85546875" style="5" customWidth="1"/>
    <col min="7" max="7" width="16" style="15" customWidth="1"/>
    <col min="8" max="8" width="16.5703125" style="20" customWidth="1"/>
    <col min="9" max="9" width="18.28515625" style="20" customWidth="1"/>
    <col min="10" max="10" width="29.7109375" style="5" customWidth="1"/>
    <col min="11" max="11" width="26.5703125" style="18" customWidth="1" outlineLevel="1"/>
    <col min="12" max="12" width="28.140625" style="6" customWidth="1"/>
    <col min="13" max="14" width="18.7109375" style="16" customWidth="1" outlineLevel="1"/>
    <col min="15" max="16" width="18.7109375" style="16" customWidth="1" outlineLevel="2"/>
    <col min="17" max="17" width="18.7109375" style="16" customWidth="1" outlineLevel="1"/>
    <col min="18" max="19" width="18.7109375" style="16" hidden="1" customWidth="1" outlineLevel="2"/>
    <col min="20" max="20" width="18.7109375" style="16" customWidth="1" outlineLevel="1" collapsed="1"/>
    <col min="21" max="22" width="18.7109375" style="16" hidden="1" customWidth="1" outlineLevel="2"/>
    <col min="23" max="23" width="18.7109375" style="16" customWidth="1" outlineLevel="1" collapsed="1"/>
    <col min="24" max="24" width="12.28515625" style="28" customWidth="1" outlineLevel="2"/>
    <col min="25" max="25" width="20.85546875" style="16" customWidth="1" outlineLevel="2"/>
    <col min="26" max="26" width="12.28515625" style="28" customWidth="1" outlineLevel="2"/>
    <col min="27" max="27" width="18.7109375" style="16" customWidth="1" outlineLevel="2"/>
    <col min="28" max="33" width="18.7109375" style="16" customWidth="1" outlineLevel="1"/>
    <col min="34" max="34" width="29.140625" style="16" customWidth="1" outlineLevel="1"/>
    <col min="35" max="35" width="21" style="21" customWidth="1" outlineLevel="1"/>
    <col min="36" max="36" width="12.7109375" style="5" customWidth="1"/>
    <col min="37" max="37" width="19.85546875" style="5" customWidth="1"/>
    <col min="38" max="38" width="18.7109375" style="5" customWidth="1"/>
    <col min="39" max="39" width="14.85546875" style="5" customWidth="1"/>
    <col min="40" max="44" width="9.140625" style="5" customWidth="1"/>
    <col min="45" max="45" width="9.140625" style="1" customWidth="1"/>
  </cols>
  <sheetData>
    <row r="1" spans="1:77" ht="51.75" customHeight="1">
      <c r="A1" s="164" t="s">
        <v>72</v>
      </c>
      <c r="B1" s="164"/>
      <c r="C1" s="164"/>
      <c r="D1" s="164"/>
      <c r="E1" s="164"/>
      <c r="F1" s="67" t="s">
        <v>98</v>
      </c>
      <c r="G1" s="68" t="s">
        <v>116</v>
      </c>
      <c r="H1" s="69" t="s">
        <v>117</v>
      </c>
      <c r="I1" s="70" t="s">
        <v>118</v>
      </c>
      <c r="J1" s="67" t="s">
        <v>119</v>
      </c>
      <c r="K1" s="68" t="s">
        <v>120</v>
      </c>
      <c r="L1" s="67" t="s">
        <v>67</v>
      </c>
      <c r="M1" s="68" t="s">
        <v>124</v>
      </c>
    </row>
    <row r="2" spans="1:77">
      <c r="A2" s="169" t="s">
        <v>106</v>
      </c>
      <c r="B2" s="170"/>
      <c r="C2" s="170"/>
      <c r="D2" s="170"/>
      <c r="E2" s="170"/>
      <c r="F2" s="57">
        <f>SUM(G11:G18)</f>
        <v>6.75</v>
      </c>
      <c r="G2" s="55"/>
      <c r="H2" s="56"/>
      <c r="I2" s="56"/>
      <c r="J2" s="117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5"/>
    </row>
    <row r="3" spans="1:77" s="2" customFormat="1" ht="145.5" customHeight="1">
      <c r="A3" s="119" t="s">
        <v>1</v>
      </c>
      <c r="B3" s="120"/>
      <c r="C3" s="121"/>
      <c r="D3" s="165" t="s">
        <v>82</v>
      </c>
      <c r="E3" s="140" t="s">
        <v>0</v>
      </c>
      <c r="F3" s="162" t="s">
        <v>5</v>
      </c>
      <c r="G3" s="163"/>
      <c r="H3" s="163"/>
      <c r="I3" s="158"/>
      <c r="J3" s="42" t="s">
        <v>2</v>
      </c>
      <c r="K3" s="140" t="s">
        <v>3</v>
      </c>
      <c r="L3" s="140" t="s">
        <v>43</v>
      </c>
      <c r="M3" s="159" t="s">
        <v>37</v>
      </c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1"/>
      <c r="AC3" s="127" t="s">
        <v>38</v>
      </c>
      <c r="AD3" s="128"/>
      <c r="AE3" s="128"/>
      <c r="AF3" s="129"/>
      <c r="AG3" s="127" t="s">
        <v>39</v>
      </c>
      <c r="AH3" s="128"/>
      <c r="AI3" s="152" t="s">
        <v>8</v>
      </c>
      <c r="AJ3" s="27" t="s">
        <v>87</v>
      </c>
      <c r="AK3" s="27" t="s">
        <v>103</v>
      </c>
      <c r="AL3" s="27" t="s">
        <v>108</v>
      </c>
      <c r="AM3" s="27" t="s">
        <v>105</v>
      </c>
      <c r="AN3" s="4"/>
      <c r="AO3" s="4"/>
      <c r="AP3" s="4"/>
      <c r="AQ3" s="4"/>
      <c r="AR3" s="4"/>
      <c r="AS3" s="3"/>
    </row>
    <row r="4" spans="1:77" s="2" customFormat="1" ht="14.45" customHeight="1">
      <c r="A4" s="119"/>
      <c r="B4" s="120"/>
      <c r="C4" s="121"/>
      <c r="D4" s="166"/>
      <c r="E4" s="141"/>
      <c r="F4" s="155" t="s">
        <v>4</v>
      </c>
      <c r="G4" s="135" t="s">
        <v>44</v>
      </c>
      <c r="H4" s="132" t="s">
        <v>6</v>
      </c>
      <c r="I4" s="132" t="s">
        <v>121</v>
      </c>
      <c r="J4" s="64"/>
      <c r="K4" s="141"/>
      <c r="L4" s="141"/>
      <c r="M4" s="138" t="s">
        <v>86</v>
      </c>
      <c r="N4" s="138" t="s">
        <v>18</v>
      </c>
      <c r="O4" s="130" t="s">
        <v>7</v>
      </c>
      <c r="P4" s="156"/>
      <c r="Q4" s="156"/>
      <c r="R4" s="157"/>
      <c r="S4" s="157"/>
      <c r="T4" s="157"/>
      <c r="U4" s="157"/>
      <c r="V4" s="157"/>
      <c r="W4" s="158"/>
      <c r="X4" s="150" t="s">
        <v>17</v>
      </c>
      <c r="Y4" s="138" t="s">
        <v>23</v>
      </c>
      <c r="Z4" s="150" t="s">
        <v>24</v>
      </c>
      <c r="AA4" s="138" t="s">
        <v>28</v>
      </c>
      <c r="AB4" s="138" t="s">
        <v>33</v>
      </c>
      <c r="AC4" s="125" t="s">
        <v>16</v>
      </c>
      <c r="AD4" s="125" t="s">
        <v>15</v>
      </c>
      <c r="AE4" s="125" t="s">
        <v>14</v>
      </c>
      <c r="AF4" s="125" t="s">
        <v>109</v>
      </c>
      <c r="AG4" s="148" t="s">
        <v>13</v>
      </c>
      <c r="AH4" s="43" t="s">
        <v>20</v>
      </c>
      <c r="AI4" s="153"/>
      <c r="AJ4" s="27"/>
      <c r="AK4" s="27"/>
      <c r="AL4" s="27"/>
      <c r="AM4" s="27"/>
      <c r="AN4" s="4"/>
      <c r="AO4" s="4"/>
      <c r="AP4" s="4"/>
      <c r="AQ4" s="4"/>
      <c r="AR4" s="4"/>
      <c r="AS4" s="3"/>
    </row>
    <row r="5" spans="1:77" s="2" customFormat="1" ht="91.9" customHeight="1">
      <c r="A5" s="119"/>
      <c r="B5" s="120"/>
      <c r="C5" s="121"/>
      <c r="D5" s="166"/>
      <c r="E5" s="141"/>
      <c r="F5" s="155"/>
      <c r="G5" s="136"/>
      <c r="H5" s="133"/>
      <c r="I5" s="133"/>
      <c r="J5" s="65"/>
      <c r="K5" s="141"/>
      <c r="L5" s="142"/>
      <c r="M5" s="139"/>
      <c r="N5" s="139"/>
      <c r="O5" s="130" t="s">
        <v>29</v>
      </c>
      <c r="P5" s="131"/>
      <c r="Q5" s="33" t="s">
        <v>40</v>
      </c>
      <c r="R5" s="130" t="s">
        <v>112</v>
      </c>
      <c r="S5" s="131"/>
      <c r="T5" s="33" t="s">
        <v>113</v>
      </c>
      <c r="U5" s="130" t="s">
        <v>114</v>
      </c>
      <c r="V5" s="131"/>
      <c r="W5" s="33" t="s">
        <v>115</v>
      </c>
      <c r="X5" s="151"/>
      <c r="Y5" s="139"/>
      <c r="Z5" s="151"/>
      <c r="AA5" s="139"/>
      <c r="AB5" s="139"/>
      <c r="AC5" s="126"/>
      <c r="AD5" s="126"/>
      <c r="AE5" s="126"/>
      <c r="AF5" s="126"/>
      <c r="AG5" s="149"/>
      <c r="AH5" s="40"/>
      <c r="AI5" s="154"/>
      <c r="AJ5" s="27"/>
      <c r="AK5" s="27"/>
      <c r="AL5" s="27"/>
      <c r="AM5" s="27"/>
      <c r="AN5" s="4"/>
      <c r="AO5" s="4"/>
      <c r="AP5" s="4"/>
      <c r="AQ5" s="4"/>
      <c r="AR5" s="4"/>
      <c r="AS5" s="3"/>
    </row>
    <row r="6" spans="1:77" s="2" customFormat="1" ht="28.15" customHeight="1">
      <c r="A6" s="119"/>
      <c r="B6" s="120"/>
      <c r="C6" s="121"/>
      <c r="D6" s="166"/>
      <c r="E6" s="141"/>
      <c r="F6" s="155"/>
      <c r="G6" s="136"/>
      <c r="H6" s="133"/>
      <c r="I6" s="133"/>
      <c r="J6" s="65"/>
      <c r="K6" s="141"/>
      <c r="L6" s="31" t="s">
        <v>25</v>
      </c>
      <c r="M6" s="34" t="s">
        <v>10</v>
      </c>
      <c r="N6" s="34" t="s">
        <v>30</v>
      </c>
      <c r="O6" s="38" t="s">
        <v>27</v>
      </c>
      <c r="P6" s="38" t="s">
        <v>27</v>
      </c>
      <c r="Q6" s="34" t="s">
        <v>11</v>
      </c>
      <c r="R6" s="52" t="s">
        <v>27</v>
      </c>
      <c r="S6" s="52" t="s">
        <v>27</v>
      </c>
      <c r="T6" s="34" t="s">
        <v>11</v>
      </c>
      <c r="U6" s="52" t="s">
        <v>27</v>
      </c>
      <c r="V6" s="52" t="s">
        <v>27</v>
      </c>
      <c r="W6" s="34" t="s">
        <v>11</v>
      </c>
      <c r="X6" s="37" t="s">
        <v>19</v>
      </c>
      <c r="Y6" s="34" t="s">
        <v>31</v>
      </c>
      <c r="Z6" s="37" t="s">
        <v>21</v>
      </c>
      <c r="AA6" s="34" t="s">
        <v>32</v>
      </c>
      <c r="AB6" s="34" t="s">
        <v>34</v>
      </c>
      <c r="AC6" s="32" t="s">
        <v>12</v>
      </c>
      <c r="AD6" s="32" t="s">
        <v>35</v>
      </c>
      <c r="AE6" s="32" t="s">
        <v>36</v>
      </c>
      <c r="AF6" s="32" t="s">
        <v>110</v>
      </c>
      <c r="AG6" s="32" t="s">
        <v>22</v>
      </c>
      <c r="AH6" s="40"/>
      <c r="AI6" s="143" t="s">
        <v>9</v>
      </c>
      <c r="AJ6" s="27"/>
      <c r="AK6" s="27"/>
      <c r="AL6" s="27"/>
      <c r="AM6" s="27"/>
      <c r="AN6" s="4"/>
      <c r="AO6" s="4"/>
      <c r="AP6" s="4"/>
      <c r="AQ6" s="4"/>
      <c r="AR6" s="4"/>
      <c r="AS6" s="3"/>
    </row>
    <row r="7" spans="1:77" s="2" customFormat="1" ht="63" customHeight="1">
      <c r="A7" s="119"/>
      <c r="B7" s="120"/>
      <c r="C7" s="121"/>
      <c r="D7" s="166"/>
      <c r="E7" s="141"/>
      <c r="F7" s="155"/>
      <c r="G7" s="137"/>
      <c r="H7" s="134"/>
      <c r="I7" s="134"/>
      <c r="J7" s="66"/>
      <c r="K7" s="141"/>
      <c r="L7" s="31" t="s">
        <v>26</v>
      </c>
      <c r="M7" s="38"/>
      <c r="N7" s="38"/>
      <c r="O7" s="38" t="s">
        <v>27</v>
      </c>
      <c r="P7" s="38" t="s">
        <v>27</v>
      </c>
      <c r="Q7" s="38" t="s">
        <v>27</v>
      </c>
      <c r="R7" s="52" t="s">
        <v>27</v>
      </c>
      <c r="S7" s="52" t="s">
        <v>27</v>
      </c>
      <c r="T7" s="52" t="s">
        <v>27</v>
      </c>
      <c r="U7" s="52" t="s">
        <v>27</v>
      </c>
      <c r="V7" s="52" t="s">
        <v>27</v>
      </c>
      <c r="W7" s="52" t="s">
        <v>27</v>
      </c>
      <c r="X7" s="39" t="s">
        <v>27</v>
      </c>
      <c r="Y7" s="38" t="s">
        <v>104</v>
      </c>
      <c r="Z7" s="39" t="s">
        <v>27</v>
      </c>
      <c r="AA7" s="38" t="s">
        <v>42</v>
      </c>
      <c r="AB7" s="35" t="s">
        <v>41</v>
      </c>
      <c r="AC7" s="27" t="s">
        <v>27</v>
      </c>
      <c r="AD7" s="27" t="s">
        <v>27</v>
      </c>
      <c r="AE7" s="27" t="s">
        <v>27</v>
      </c>
      <c r="AF7" s="27" t="s">
        <v>27</v>
      </c>
      <c r="AG7" s="27" t="s">
        <v>27</v>
      </c>
      <c r="AH7" s="40"/>
      <c r="AI7" s="144"/>
      <c r="AJ7" s="27"/>
      <c r="AK7" s="27"/>
      <c r="AL7" s="27"/>
      <c r="AM7" s="27"/>
      <c r="AN7" s="4"/>
      <c r="AO7" s="4"/>
      <c r="AP7" s="4"/>
      <c r="AQ7" s="4"/>
      <c r="AR7" s="4"/>
      <c r="AS7" s="3"/>
    </row>
    <row r="8" spans="1:77" s="2" customFormat="1" ht="32.25" customHeight="1">
      <c r="A8" s="122"/>
      <c r="B8" s="123"/>
      <c r="C8" s="124"/>
      <c r="D8" s="166"/>
      <c r="E8" s="142"/>
      <c r="F8" s="155"/>
      <c r="G8" s="54">
        <f>SUM(G11:G21)</f>
        <v>7.75</v>
      </c>
      <c r="H8" s="54">
        <f>SUM(H11:H21)</f>
        <v>1.5</v>
      </c>
      <c r="I8" s="54">
        <f>SUM(I11:I21)</f>
        <v>2.5</v>
      </c>
      <c r="J8" s="54"/>
      <c r="K8" s="142"/>
      <c r="L8" s="31" t="s">
        <v>107</v>
      </c>
      <c r="M8" s="62">
        <f t="shared" ref="M8:W8" si="0">SUM(M11:M21)</f>
        <v>320000</v>
      </c>
      <c r="N8" s="62">
        <f t="shared" si="0"/>
        <v>20000</v>
      </c>
      <c r="O8" s="62">
        <f t="shared" si="0"/>
        <v>5000</v>
      </c>
      <c r="P8" s="62">
        <f t="shared" si="0"/>
        <v>100000</v>
      </c>
      <c r="Q8" s="62">
        <f t="shared" si="0"/>
        <v>10000</v>
      </c>
      <c r="R8" s="62">
        <f t="shared" si="0"/>
        <v>0</v>
      </c>
      <c r="S8" s="62">
        <f t="shared" si="0"/>
        <v>0</v>
      </c>
      <c r="T8" s="62">
        <f t="shared" si="0"/>
        <v>0</v>
      </c>
      <c r="U8" s="62">
        <f t="shared" si="0"/>
        <v>0</v>
      </c>
      <c r="V8" s="62">
        <f t="shared" si="0"/>
        <v>0</v>
      </c>
      <c r="W8" s="62">
        <f t="shared" si="0"/>
        <v>0</v>
      </c>
      <c r="X8" s="36"/>
      <c r="Y8" s="62">
        <f>SUM(Y11:Y21)</f>
        <v>1400</v>
      </c>
      <c r="Z8" s="36"/>
      <c r="AA8" s="62">
        <f t="shared" ref="AA8:AG8" si="1">SUM(AA11:AA21)</f>
        <v>15000</v>
      </c>
      <c r="AB8" s="62">
        <f t="shared" si="1"/>
        <v>304800</v>
      </c>
      <c r="AC8" s="62">
        <f t="shared" si="1"/>
        <v>10000</v>
      </c>
      <c r="AD8" s="62">
        <f t="shared" si="1"/>
        <v>30000</v>
      </c>
      <c r="AE8" s="62">
        <f t="shared" si="1"/>
        <v>60000</v>
      </c>
      <c r="AF8" s="62">
        <f t="shared" si="1"/>
        <v>60000</v>
      </c>
      <c r="AG8" s="62">
        <f t="shared" si="1"/>
        <v>120000</v>
      </c>
      <c r="AH8" s="41"/>
      <c r="AI8" s="62">
        <f>SUM(AI11:AI21)</f>
        <v>376400</v>
      </c>
      <c r="AJ8" s="62">
        <f>SUM(AJ11:AJ21)</f>
        <v>110000</v>
      </c>
      <c r="AK8" s="62">
        <f>SUM(AK11:AK21)</f>
        <v>312300</v>
      </c>
      <c r="AL8" s="62">
        <f>SUM(AL11:AL21)</f>
        <v>514800</v>
      </c>
      <c r="AM8" s="62">
        <f>SUM(AM11:AM21)</f>
        <v>271701</v>
      </c>
      <c r="AN8" s="4"/>
      <c r="AO8" s="4"/>
      <c r="AP8" s="4"/>
      <c r="AQ8" s="4"/>
      <c r="AR8" s="4"/>
      <c r="AS8" s="3"/>
    </row>
    <row r="9" spans="1:77" s="2" customFormat="1" ht="34.5" customHeight="1">
      <c r="A9" s="171" t="s">
        <v>111</v>
      </c>
      <c r="B9" s="172"/>
      <c r="C9" s="173"/>
      <c r="D9" s="12"/>
      <c r="E9" s="13"/>
      <c r="F9" s="10"/>
      <c r="G9" s="14"/>
      <c r="H9" s="19"/>
      <c r="I9" s="19"/>
      <c r="J9" s="11"/>
      <c r="K9" s="17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9"/>
      <c r="Y9" s="11"/>
      <c r="Z9" s="29"/>
      <c r="AA9" s="11"/>
      <c r="AB9" s="11"/>
      <c r="AC9" s="11"/>
      <c r="AD9" s="11"/>
      <c r="AE9" s="11"/>
      <c r="AF9" s="11"/>
      <c r="AG9" s="11"/>
      <c r="AH9" s="11"/>
      <c r="AI9" s="51"/>
      <c r="AJ9" s="27"/>
      <c r="AK9" s="27"/>
      <c r="AL9" s="27"/>
      <c r="AM9" s="27"/>
      <c r="AN9" s="4"/>
      <c r="AO9" s="4"/>
      <c r="AP9" s="4"/>
      <c r="AQ9" s="4"/>
      <c r="AR9" s="4"/>
      <c r="AS9" s="3"/>
    </row>
    <row r="10" spans="1:77" s="9" customFormat="1" ht="24.75" customHeight="1">
      <c r="A10" s="145" t="s">
        <v>125</v>
      </c>
      <c r="B10" s="146"/>
      <c r="C10" s="146"/>
      <c r="D10" s="146"/>
      <c r="E10" s="147"/>
      <c r="F10" s="23"/>
      <c r="G10" s="53">
        <f ca="1">SUMIF($A11:$C21,$A$10,G11:G21)</f>
        <v>1</v>
      </c>
      <c r="H10" s="53">
        <f ca="1">SUMIF($A11:$C21,$A$10,H11:H21)</f>
        <v>0</v>
      </c>
      <c r="I10" s="53">
        <f ca="1">SUMIF($A11:$C21,$A$10,I11:I21)</f>
        <v>1</v>
      </c>
      <c r="J10" s="23"/>
      <c r="K10" s="23"/>
      <c r="L10" s="23"/>
      <c r="M10" s="58">
        <f t="shared" ref="M10:W10" ca="1" si="2">SUMIF($A11:$C21,$A$10,M11:M21)</f>
        <v>0</v>
      </c>
      <c r="N10" s="58">
        <f t="shared" ca="1" si="2"/>
        <v>0</v>
      </c>
      <c r="O10" s="58">
        <f t="shared" ca="1" si="2"/>
        <v>0</v>
      </c>
      <c r="P10" s="58">
        <f t="shared" ca="1" si="2"/>
        <v>20000</v>
      </c>
      <c r="Q10" s="58">
        <f t="shared" ca="1" si="2"/>
        <v>0</v>
      </c>
      <c r="R10" s="58">
        <f t="shared" ca="1" si="2"/>
        <v>0</v>
      </c>
      <c r="S10" s="58">
        <f t="shared" ca="1" si="2"/>
        <v>0</v>
      </c>
      <c r="T10" s="58">
        <f t="shared" ca="1" si="2"/>
        <v>0</v>
      </c>
      <c r="U10" s="58">
        <f t="shared" ca="1" si="2"/>
        <v>0</v>
      </c>
      <c r="V10" s="58">
        <f t="shared" ca="1" si="2"/>
        <v>0</v>
      </c>
      <c r="W10" s="58">
        <f t="shared" ca="1" si="2"/>
        <v>0</v>
      </c>
      <c r="X10" s="23"/>
      <c r="Y10" s="58">
        <f ca="1">SUMIF($A11:$C21,$A$10,Y11:Y21)</f>
        <v>0</v>
      </c>
      <c r="Z10" s="23"/>
      <c r="AA10" s="58">
        <f t="shared" ref="AA10:AG10" ca="1" si="3">SUMIF($A11:$C21,$A$10,AA11:AA21)</f>
        <v>0</v>
      </c>
      <c r="AB10" s="58">
        <f t="shared" ca="1" si="3"/>
        <v>0</v>
      </c>
      <c r="AC10" s="58">
        <f t="shared" ca="1" si="3"/>
        <v>0</v>
      </c>
      <c r="AD10" s="58">
        <f t="shared" ca="1" si="3"/>
        <v>0</v>
      </c>
      <c r="AE10" s="58">
        <f t="shared" ca="1" si="3"/>
        <v>0</v>
      </c>
      <c r="AF10" s="58">
        <f t="shared" ca="1" si="3"/>
        <v>0</v>
      </c>
      <c r="AG10" s="58">
        <f t="shared" ca="1" si="3"/>
        <v>0</v>
      </c>
      <c r="AH10" s="23"/>
      <c r="AI10" s="58">
        <f ca="1">SUMIF($A11:$C21,$A$10,AI11:AI21)</f>
        <v>0</v>
      </c>
      <c r="AJ10" s="58">
        <f ca="1">SUMIF($A11:$C21,$A$10,AJ11:AJ21)</f>
        <v>0</v>
      </c>
      <c r="AK10" s="58">
        <f ca="1">SUMIF($A11:$C21,$A$10,AK11:AK21)</f>
        <v>0</v>
      </c>
      <c r="AL10" s="58">
        <f ca="1">SUMIF($A11:$C21,$A$10,AL11:AL21)</f>
        <v>0</v>
      </c>
      <c r="AM10" s="58">
        <f ca="1">SUMIF($A11:$C21,$A$10,AM11:AM21)</f>
        <v>0</v>
      </c>
      <c r="AN10" s="7"/>
      <c r="AO10" s="7"/>
      <c r="AP10" s="7"/>
      <c r="AQ10" s="7"/>
      <c r="AR10" s="7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</row>
    <row r="11" spans="1:77" ht="39" customHeight="1">
      <c r="A11" s="112" t="s">
        <v>46</v>
      </c>
      <c r="B11" s="113"/>
      <c r="C11" s="114"/>
      <c r="D11" s="115">
        <f>SUM(G11:G14)+SUM(I11:I14)</f>
        <v>3.75</v>
      </c>
      <c r="E11" s="22" t="s">
        <v>77</v>
      </c>
      <c r="F11" s="22" t="s">
        <v>83</v>
      </c>
      <c r="G11" s="24">
        <v>0.75</v>
      </c>
      <c r="H11" s="25">
        <v>0</v>
      </c>
      <c r="I11" s="25">
        <v>0</v>
      </c>
      <c r="J11" s="26" t="s">
        <v>73</v>
      </c>
      <c r="K11" s="26"/>
      <c r="M11" s="59">
        <v>60000</v>
      </c>
      <c r="N11" s="59">
        <v>20000</v>
      </c>
      <c r="O11" s="59">
        <v>5000</v>
      </c>
      <c r="P11" s="59">
        <v>10000</v>
      </c>
      <c r="Q11" s="59">
        <v>10000</v>
      </c>
      <c r="R11" s="59"/>
      <c r="S11" s="59"/>
      <c r="T11" s="59"/>
      <c r="U11" s="59"/>
      <c r="V11" s="59"/>
      <c r="W11" s="59"/>
      <c r="X11" s="30">
        <v>1.4E-2</v>
      </c>
      <c r="Y11" s="59">
        <f>(M11+N11+Q11+T11+W11+AC11)*X11</f>
        <v>1400</v>
      </c>
      <c r="Z11" s="30">
        <v>0.15</v>
      </c>
      <c r="AA11" s="59">
        <f>(M11+N11+Q11+AC11)*Z11</f>
        <v>15000</v>
      </c>
      <c r="AB11" s="61">
        <f>(M11+N11+Q11+T11+W11+Y11+AA11)*G11</f>
        <v>79800</v>
      </c>
      <c r="AC11" s="59">
        <v>10000</v>
      </c>
      <c r="AD11" s="59">
        <v>30000</v>
      </c>
      <c r="AE11" s="59">
        <v>60000</v>
      </c>
      <c r="AF11" s="59">
        <v>60000</v>
      </c>
      <c r="AG11" s="59">
        <v>120000</v>
      </c>
      <c r="AH11" s="27"/>
      <c r="AI11" s="60">
        <f>M11+N11+Q11+T11+W11+Y11+AA11+AC11</f>
        <v>116400</v>
      </c>
      <c r="AJ11" s="59">
        <v>110000</v>
      </c>
      <c r="AK11" s="59">
        <f>G11*(M11+N11+Q11+T11+W11+Y11+AA11+AC11)</f>
        <v>87300</v>
      </c>
      <c r="AL11" s="59">
        <f>G11*(M11+N11+Q11+T11+W11+Y11+AA11+AC11+AD11+AE11+AF11+AG11)</f>
        <v>289800</v>
      </c>
      <c r="AM11" s="59">
        <f>AK11*0.87</f>
        <v>75951</v>
      </c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s="6" customFormat="1" ht="34.5" customHeight="1">
      <c r="A12" s="112" t="s">
        <v>46</v>
      </c>
      <c r="B12" s="113"/>
      <c r="C12" s="114"/>
      <c r="D12" s="116"/>
      <c r="E12" s="22" t="s">
        <v>45</v>
      </c>
      <c r="F12" s="22" t="s">
        <v>83</v>
      </c>
      <c r="G12" s="24">
        <v>0.5</v>
      </c>
      <c r="H12" s="25">
        <v>0</v>
      </c>
      <c r="I12" s="25">
        <v>0.5</v>
      </c>
      <c r="J12" s="26" t="s">
        <v>74</v>
      </c>
      <c r="K12" s="26"/>
      <c r="L12" s="22"/>
      <c r="M12" s="59">
        <v>40000</v>
      </c>
      <c r="N12" s="59"/>
      <c r="O12" s="59"/>
      <c r="P12" s="59">
        <v>10000</v>
      </c>
      <c r="Q12" s="59"/>
      <c r="R12" s="59"/>
      <c r="S12" s="59"/>
      <c r="T12" s="59"/>
      <c r="U12" s="59"/>
      <c r="V12" s="59"/>
      <c r="W12" s="59"/>
      <c r="X12" s="30"/>
      <c r="Y12" s="59">
        <f t="shared" ref="Y12" si="4">(M12+N12+Q12+T12+W12+AC12)*X12</f>
        <v>0</v>
      </c>
      <c r="Z12" s="30"/>
      <c r="AA12" s="59">
        <f t="shared" ref="AA12" si="5">(M12+N12+Q12+AC12)*Z12</f>
        <v>0</v>
      </c>
      <c r="AB12" s="61">
        <f t="shared" ref="AB12:AB21" si="6">(M12+N12+Q12+T12+W12+Y12+AA12)*G12</f>
        <v>20000</v>
      </c>
      <c r="AC12" s="59"/>
      <c r="AD12" s="59"/>
      <c r="AE12" s="59"/>
      <c r="AF12" s="59"/>
      <c r="AG12" s="59"/>
      <c r="AH12" s="27"/>
      <c r="AI12" s="60">
        <f t="shared" ref="AI12:AI21" si="7">M12+N12+Q12+T12+W12+Y12+AA12+AC12</f>
        <v>40000</v>
      </c>
      <c r="AJ12" s="59"/>
      <c r="AK12" s="59">
        <f t="shared" ref="AK12" si="8">G12*(M12+N12+Q12+T12+W12+Y12+AA12+AC12)</f>
        <v>20000</v>
      </c>
      <c r="AL12" s="59">
        <f t="shared" ref="AL12" si="9">G12*(M12+N12+Q12+T12+W12+Y12+AA12+AC12+AD12+AE12+AF12+AG12)</f>
        <v>20000</v>
      </c>
      <c r="AM12" s="59">
        <f t="shared" ref="AM12" si="10">AK12*0.87</f>
        <v>17400</v>
      </c>
      <c r="AN12" s="5"/>
      <c r="AO12" s="5"/>
      <c r="AP12" s="5"/>
      <c r="AQ12" s="5"/>
      <c r="AR12" s="5"/>
      <c r="AS12" s="1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s="6" customFormat="1" ht="39.75" customHeight="1">
      <c r="A13" s="112" t="s">
        <v>46</v>
      </c>
      <c r="B13" s="113"/>
      <c r="C13" s="114"/>
      <c r="D13" s="116"/>
      <c r="E13" s="22" t="s">
        <v>45</v>
      </c>
      <c r="F13" s="22" t="s">
        <v>83</v>
      </c>
      <c r="G13" s="24">
        <v>1</v>
      </c>
      <c r="H13" s="25">
        <v>0</v>
      </c>
      <c r="I13" s="25">
        <v>0</v>
      </c>
      <c r="J13" s="26" t="s">
        <v>78</v>
      </c>
      <c r="K13" s="26"/>
      <c r="L13" s="22"/>
      <c r="M13" s="59">
        <v>40000</v>
      </c>
      <c r="N13" s="59"/>
      <c r="O13" s="59"/>
      <c r="P13" s="59">
        <v>10000</v>
      </c>
      <c r="Q13" s="59"/>
      <c r="R13" s="59"/>
      <c r="S13" s="59"/>
      <c r="T13" s="59"/>
      <c r="U13" s="59"/>
      <c r="V13" s="59"/>
      <c r="W13" s="59"/>
      <c r="X13" s="30"/>
      <c r="Y13" s="59">
        <f t="shared" ref="Y13" si="11">(M13+N13+Q13+T13+W13+AC13)*X13</f>
        <v>0</v>
      </c>
      <c r="Z13" s="30"/>
      <c r="AA13" s="59">
        <f t="shared" ref="AA13" si="12">(M13+N13+Q13+AC13)*Z13</f>
        <v>0</v>
      </c>
      <c r="AB13" s="61">
        <f t="shared" si="6"/>
        <v>40000</v>
      </c>
      <c r="AC13" s="59"/>
      <c r="AD13" s="59"/>
      <c r="AE13" s="59"/>
      <c r="AF13" s="59"/>
      <c r="AG13" s="59"/>
      <c r="AH13" s="27"/>
      <c r="AI13" s="60">
        <f t="shared" si="7"/>
        <v>40000</v>
      </c>
      <c r="AJ13" s="59"/>
      <c r="AK13" s="59">
        <f t="shared" ref="AK13" si="13">G13*(M13+N13+Q13+T13+W13+Y13+AA13+AC13)</f>
        <v>40000</v>
      </c>
      <c r="AL13" s="59">
        <f t="shared" ref="AL13" si="14">G13*(M13+N13+Q13+T13+W13+Y13+AA13+AC13+AD13+AE13+AF13+AG13)</f>
        <v>40000</v>
      </c>
      <c r="AM13" s="59">
        <f t="shared" ref="AM13" si="15">AK13*0.87</f>
        <v>34800</v>
      </c>
      <c r="AN13" s="5"/>
      <c r="AO13" s="5"/>
      <c r="AP13" s="5"/>
      <c r="AQ13" s="5"/>
      <c r="AR13" s="5"/>
      <c r="AS13" s="1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s="6" customFormat="1" ht="39.75" customHeight="1">
      <c r="A14" s="112" t="s">
        <v>46</v>
      </c>
      <c r="B14" s="113"/>
      <c r="C14" s="114"/>
      <c r="D14" s="116"/>
      <c r="E14" s="22" t="s">
        <v>45</v>
      </c>
      <c r="F14" s="22" t="s">
        <v>83</v>
      </c>
      <c r="G14" s="24">
        <v>1</v>
      </c>
      <c r="H14" s="25">
        <v>0</v>
      </c>
      <c r="I14" s="25">
        <v>0</v>
      </c>
      <c r="J14" s="26" t="s">
        <v>78</v>
      </c>
      <c r="K14" s="26"/>
      <c r="L14" s="22"/>
      <c r="M14" s="59">
        <v>40000</v>
      </c>
      <c r="N14" s="59"/>
      <c r="O14" s="59"/>
      <c r="P14" s="59">
        <v>10000</v>
      </c>
      <c r="Q14" s="59"/>
      <c r="R14" s="59"/>
      <c r="S14" s="59"/>
      <c r="T14" s="59"/>
      <c r="U14" s="59"/>
      <c r="V14" s="59"/>
      <c r="W14" s="59"/>
      <c r="X14" s="30"/>
      <c r="Y14" s="59">
        <f t="shared" ref="Y14" si="16">(M14+N14+Q14+T14+W14+AC14)*X14</f>
        <v>0</v>
      </c>
      <c r="Z14" s="30"/>
      <c r="AA14" s="59">
        <f t="shared" ref="AA14" si="17">(M14+N14+Q14+AC14)*Z14</f>
        <v>0</v>
      </c>
      <c r="AB14" s="61">
        <f t="shared" si="6"/>
        <v>40000</v>
      </c>
      <c r="AC14" s="59"/>
      <c r="AD14" s="59"/>
      <c r="AE14" s="59"/>
      <c r="AF14" s="59"/>
      <c r="AG14" s="59"/>
      <c r="AH14" s="27"/>
      <c r="AI14" s="60">
        <f t="shared" si="7"/>
        <v>40000</v>
      </c>
      <c r="AJ14" s="59"/>
      <c r="AK14" s="59">
        <f t="shared" ref="AK14" si="18">G14*(M14+N14+Q14+T14+W14+Y14+AA14+AC14)</f>
        <v>40000</v>
      </c>
      <c r="AL14" s="59">
        <f t="shared" ref="AL14" si="19">G14*(M14+N14+Q14+T14+W14+Y14+AA14+AC14+AD14+AE14+AF14+AG14)</f>
        <v>40000</v>
      </c>
      <c r="AM14" s="59">
        <f t="shared" ref="AM14" si="20">AK14*0.87</f>
        <v>34800</v>
      </c>
      <c r="AN14" s="5"/>
      <c r="AO14" s="5"/>
      <c r="AP14" s="5"/>
      <c r="AQ14" s="5"/>
      <c r="AR14" s="5"/>
      <c r="AS14" s="1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ht="39" customHeight="1">
      <c r="A15" s="112" t="s">
        <v>66</v>
      </c>
      <c r="B15" s="113"/>
      <c r="C15" s="114"/>
      <c r="D15" s="115">
        <f>SUM(G15:G18)+SUM(I15:I18)</f>
        <v>4.5</v>
      </c>
      <c r="E15" s="22" t="s">
        <v>75</v>
      </c>
      <c r="F15" s="22" t="s">
        <v>83</v>
      </c>
      <c r="G15" s="24">
        <v>1</v>
      </c>
      <c r="H15" s="25">
        <v>0</v>
      </c>
      <c r="I15" s="25">
        <v>0</v>
      </c>
      <c r="J15" s="26" t="s">
        <v>123</v>
      </c>
      <c r="K15" s="26"/>
      <c r="M15" s="59">
        <v>50000</v>
      </c>
      <c r="N15" s="59"/>
      <c r="O15" s="59"/>
      <c r="P15" s="59">
        <v>10000</v>
      </c>
      <c r="Q15" s="59"/>
      <c r="R15" s="59"/>
      <c r="S15" s="59"/>
      <c r="T15" s="59"/>
      <c r="U15" s="59"/>
      <c r="V15" s="59"/>
      <c r="W15" s="59"/>
      <c r="X15" s="30"/>
      <c r="Y15" s="59">
        <f t="shared" ref="Y15:Y20" si="21">(M15+N15+Q15+T15+W15+AC15)*X15</f>
        <v>0</v>
      </c>
      <c r="Z15" s="30"/>
      <c r="AA15" s="59">
        <f t="shared" ref="AA15:AA20" si="22">(M15+N15+Q15+AC15)*Z15</f>
        <v>0</v>
      </c>
      <c r="AB15" s="61">
        <f t="shared" si="6"/>
        <v>50000</v>
      </c>
      <c r="AC15" s="59"/>
      <c r="AD15" s="59"/>
      <c r="AE15" s="59"/>
      <c r="AF15" s="59"/>
      <c r="AG15" s="59"/>
      <c r="AH15" s="27"/>
      <c r="AI15" s="60">
        <f t="shared" si="7"/>
        <v>50000</v>
      </c>
      <c r="AJ15" s="59"/>
      <c r="AK15" s="59">
        <f t="shared" ref="AK15:AK20" si="23">G15*(M15+N15+Q15+T15+W15+Y15+AA15+AC15)</f>
        <v>50000</v>
      </c>
      <c r="AL15" s="59">
        <f t="shared" ref="AL15:AL20" si="24">G15*(M15+N15+Q15+T15+W15+Y15+AA15+AC15+AD15+AE15+AF15+AG15)</f>
        <v>50000</v>
      </c>
      <c r="AM15" s="59">
        <f t="shared" ref="AM15:AM20" si="25">AK15*0.87</f>
        <v>43500</v>
      </c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s="6" customFormat="1" ht="55.5" customHeight="1">
      <c r="A16" s="112" t="s">
        <v>66</v>
      </c>
      <c r="B16" s="113"/>
      <c r="C16" s="114"/>
      <c r="D16" s="167"/>
      <c r="E16" s="22" t="s">
        <v>76</v>
      </c>
      <c r="F16" s="22" t="s">
        <v>84</v>
      </c>
      <c r="G16" s="24">
        <v>1</v>
      </c>
      <c r="H16" s="25">
        <v>1</v>
      </c>
      <c r="I16" s="25">
        <v>0</v>
      </c>
      <c r="J16" s="26" t="s">
        <v>79</v>
      </c>
      <c r="K16" s="26" t="s">
        <v>85</v>
      </c>
      <c r="L16" s="22"/>
      <c r="M16" s="59">
        <v>30000</v>
      </c>
      <c r="N16" s="59"/>
      <c r="O16" s="59"/>
      <c r="P16" s="59">
        <v>10000</v>
      </c>
      <c r="Q16" s="59"/>
      <c r="R16" s="59"/>
      <c r="S16" s="59"/>
      <c r="T16" s="59"/>
      <c r="U16" s="59"/>
      <c r="V16" s="59"/>
      <c r="W16" s="59"/>
      <c r="X16" s="30"/>
      <c r="Y16" s="59">
        <f t="shared" si="21"/>
        <v>0</v>
      </c>
      <c r="Z16" s="30"/>
      <c r="AA16" s="59">
        <f t="shared" si="22"/>
        <v>0</v>
      </c>
      <c r="AB16" s="61">
        <f t="shared" si="6"/>
        <v>30000</v>
      </c>
      <c r="AC16" s="59"/>
      <c r="AD16" s="59"/>
      <c r="AE16" s="59"/>
      <c r="AF16" s="59"/>
      <c r="AG16" s="59"/>
      <c r="AH16" s="27"/>
      <c r="AI16" s="60">
        <f t="shared" si="7"/>
        <v>30000</v>
      </c>
      <c r="AJ16" s="59"/>
      <c r="AK16" s="59">
        <f t="shared" si="23"/>
        <v>30000</v>
      </c>
      <c r="AL16" s="59">
        <f t="shared" si="24"/>
        <v>30000</v>
      </c>
      <c r="AM16" s="59">
        <f t="shared" si="25"/>
        <v>26100</v>
      </c>
      <c r="AN16" s="5"/>
      <c r="AO16" s="5"/>
      <c r="AP16" s="5"/>
      <c r="AQ16" s="5"/>
      <c r="AR16" s="5"/>
      <c r="AS16" s="1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s="6" customFormat="1" ht="35.25" customHeight="1">
      <c r="A17" s="112" t="s">
        <v>66</v>
      </c>
      <c r="B17" s="113"/>
      <c r="C17" s="114"/>
      <c r="D17" s="167"/>
      <c r="E17" s="22" t="s">
        <v>76</v>
      </c>
      <c r="F17" s="22" t="s">
        <v>83</v>
      </c>
      <c r="G17" s="24">
        <v>0.5</v>
      </c>
      <c r="H17" s="24">
        <v>0.5</v>
      </c>
      <c r="I17" s="24">
        <v>0</v>
      </c>
      <c r="J17" s="26" t="s">
        <v>80</v>
      </c>
      <c r="K17" s="26"/>
      <c r="L17" s="22"/>
      <c r="M17" s="59">
        <v>30000</v>
      </c>
      <c r="N17" s="59"/>
      <c r="O17" s="59"/>
      <c r="P17" s="59">
        <v>10000</v>
      </c>
      <c r="Q17" s="59"/>
      <c r="R17" s="59"/>
      <c r="S17" s="59"/>
      <c r="T17" s="59"/>
      <c r="U17" s="59"/>
      <c r="V17" s="59"/>
      <c r="W17" s="59"/>
      <c r="X17" s="30"/>
      <c r="Y17" s="59">
        <f t="shared" si="21"/>
        <v>0</v>
      </c>
      <c r="Z17" s="30"/>
      <c r="AA17" s="59">
        <f t="shared" si="22"/>
        <v>0</v>
      </c>
      <c r="AB17" s="61">
        <f t="shared" si="6"/>
        <v>15000</v>
      </c>
      <c r="AC17" s="59"/>
      <c r="AD17" s="59"/>
      <c r="AE17" s="59"/>
      <c r="AF17" s="59"/>
      <c r="AG17" s="59"/>
      <c r="AH17" s="27"/>
      <c r="AI17" s="60">
        <f t="shared" si="7"/>
        <v>30000</v>
      </c>
      <c r="AJ17" s="59"/>
      <c r="AK17" s="59">
        <f t="shared" si="23"/>
        <v>15000</v>
      </c>
      <c r="AL17" s="59">
        <f t="shared" si="24"/>
        <v>15000</v>
      </c>
      <c r="AM17" s="59">
        <f t="shared" si="25"/>
        <v>13050</v>
      </c>
      <c r="AN17" s="5"/>
      <c r="AO17" s="5"/>
      <c r="AP17" s="5"/>
      <c r="AQ17" s="5"/>
      <c r="AR17" s="5"/>
      <c r="AS17" s="1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s="6" customFormat="1" ht="35.25" customHeight="1">
      <c r="A18" s="112" t="s">
        <v>66</v>
      </c>
      <c r="B18" s="113"/>
      <c r="C18" s="114"/>
      <c r="D18" s="168"/>
      <c r="E18" s="22" t="s">
        <v>76</v>
      </c>
      <c r="F18" s="22" t="s">
        <v>83</v>
      </c>
      <c r="G18" s="24">
        <v>1</v>
      </c>
      <c r="H18" s="25">
        <v>0</v>
      </c>
      <c r="I18" s="25">
        <v>1</v>
      </c>
      <c r="J18" s="26" t="s">
        <v>70</v>
      </c>
      <c r="K18" s="26" t="s">
        <v>81</v>
      </c>
      <c r="L18" s="22"/>
      <c r="M18" s="59">
        <v>30000</v>
      </c>
      <c r="N18" s="59"/>
      <c r="O18" s="59"/>
      <c r="P18" s="59">
        <v>10000</v>
      </c>
      <c r="Q18" s="59"/>
      <c r="R18" s="59"/>
      <c r="S18" s="59"/>
      <c r="T18" s="59"/>
      <c r="U18" s="59"/>
      <c r="V18" s="59"/>
      <c r="W18" s="59"/>
      <c r="X18" s="30"/>
      <c r="Y18" s="59">
        <f t="shared" si="21"/>
        <v>0</v>
      </c>
      <c r="Z18" s="30"/>
      <c r="AA18" s="59">
        <f t="shared" si="22"/>
        <v>0</v>
      </c>
      <c r="AB18" s="61">
        <f t="shared" si="6"/>
        <v>30000</v>
      </c>
      <c r="AC18" s="59"/>
      <c r="AD18" s="59"/>
      <c r="AE18" s="59"/>
      <c r="AF18" s="59"/>
      <c r="AG18" s="59"/>
      <c r="AH18" s="27"/>
      <c r="AI18" s="60">
        <f t="shared" si="7"/>
        <v>30000</v>
      </c>
      <c r="AJ18" s="59"/>
      <c r="AK18" s="59">
        <f t="shared" si="23"/>
        <v>30000</v>
      </c>
      <c r="AL18" s="59">
        <f t="shared" si="24"/>
        <v>30000</v>
      </c>
      <c r="AM18" s="59">
        <f t="shared" si="25"/>
        <v>26100</v>
      </c>
      <c r="AN18" s="5"/>
      <c r="AO18" s="5"/>
      <c r="AP18" s="5"/>
      <c r="AQ18" s="5"/>
      <c r="AR18" s="5"/>
      <c r="AS18" s="1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s="6" customFormat="1" ht="35.25" customHeight="1">
      <c r="A19" s="112" t="s">
        <v>125</v>
      </c>
      <c r="B19" s="113"/>
      <c r="C19" s="114"/>
      <c r="D19" s="174">
        <f>SUM(G19:G20)+SUM(I19:I20)</f>
        <v>2</v>
      </c>
      <c r="E19" s="22" t="s">
        <v>126</v>
      </c>
      <c r="F19" s="22" t="s">
        <v>83</v>
      </c>
      <c r="G19" s="24">
        <v>0</v>
      </c>
      <c r="H19" s="24">
        <v>0</v>
      </c>
      <c r="I19" s="24">
        <v>1</v>
      </c>
      <c r="J19" s="26"/>
      <c r="K19" s="26"/>
      <c r="L19" s="22"/>
      <c r="M19" s="59"/>
      <c r="N19" s="59"/>
      <c r="O19" s="59"/>
      <c r="P19" s="59">
        <v>10000</v>
      </c>
      <c r="Q19" s="59"/>
      <c r="R19" s="59"/>
      <c r="S19" s="59"/>
      <c r="T19" s="59"/>
      <c r="U19" s="59"/>
      <c r="V19" s="59"/>
      <c r="W19" s="59"/>
      <c r="X19" s="30"/>
      <c r="Y19" s="59">
        <f t="shared" ref="Y19" si="26">(M19+N19+Q19+T19+W19+AC19)*X19</f>
        <v>0</v>
      </c>
      <c r="Z19" s="30"/>
      <c r="AA19" s="59">
        <f t="shared" ref="AA19" si="27">(M19+N19+Q19+AC19)*Z19</f>
        <v>0</v>
      </c>
      <c r="AB19" s="61">
        <f t="shared" si="6"/>
        <v>0</v>
      </c>
      <c r="AC19" s="59"/>
      <c r="AD19" s="59"/>
      <c r="AE19" s="59"/>
      <c r="AF19" s="59"/>
      <c r="AG19" s="59"/>
      <c r="AH19" s="27"/>
      <c r="AI19" s="60">
        <f t="shared" si="7"/>
        <v>0</v>
      </c>
      <c r="AJ19" s="59"/>
      <c r="AK19" s="59">
        <f t="shared" ref="AK19" si="28">G19*(M19+N19+Q19+T19+W19+Y19+AA19+AC19)</f>
        <v>0</v>
      </c>
      <c r="AL19" s="59">
        <f t="shared" ref="AL19" si="29">G19*(M19+N19+Q19+T19+W19+Y19+AA19+AC19+AD19+AE19+AF19+AG19)</f>
        <v>0</v>
      </c>
      <c r="AM19" s="59">
        <f t="shared" ref="AM19" si="30">AK19*0.87</f>
        <v>0</v>
      </c>
      <c r="AN19" s="5"/>
      <c r="AO19" s="5"/>
      <c r="AP19" s="5"/>
      <c r="AQ19" s="5"/>
      <c r="AR19" s="5"/>
      <c r="AS19" s="1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s="6" customFormat="1" ht="35.25" customHeight="1">
      <c r="A20" s="112" t="s">
        <v>125</v>
      </c>
      <c r="B20" s="113"/>
      <c r="C20" s="114"/>
      <c r="D20" s="175"/>
      <c r="E20" s="22" t="s">
        <v>126</v>
      </c>
      <c r="F20" s="22"/>
      <c r="G20" s="24">
        <v>1</v>
      </c>
      <c r="H20" s="24"/>
      <c r="I20" s="24"/>
      <c r="J20" s="26"/>
      <c r="K20" s="26"/>
      <c r="L20" s="22"/>
      <c r="M20" s="59"/>
      <c r="N20" s="59"/>
      <c r="O20" s="59"/>
      <c r="P20" s="59">
        <v>10000</v>
      </c>
      <c r="Q20" s="59"/>
      <c r="R20" s="59"/>
      <c r="S20" s="59"/>
      <c r="T20" s="59"/>
      <c r="U20" s="59"/>
      <c r="V20" s="59"/>
      <c r="W20" s="59"/>
      <c r="X20" s="30"/>
      <c r="Y20" s="59">
        <f t="shared" si="21"/>
        <v>0</v>
      </c>
      <c r="Z20" s="30"/>
      <c r="AA20" s="59">
        <f t="shared" si="22"/>
        <v>0</v>
      </c>
      <c r="AB20" s="61">
        <f t="shared" ref="AB20" si="31">(M20+N20+Q20+T20+W20+Y20+AA20)*G20</f>
        <v>0</v>
      </c>
      <c r="AC20" s="59"/>
      <c r="AD20" s="59"/>
      <c r="AE20" s="59"/>
      <c r="AF20" s="59"/>
      <c r="AG20" s="59"/>
      <c r="AH20" s="27"/>
      <c r="AI20" s="60">
        <f t="shared" ref="AI20" si="32">M20+N20+Q20+T20+W20+Y20+AA20+AC20</f>
        <v>0</v>
      </c>
      <c r="AJ20" s="59"/>
      <c r="AK20" s="59">
        <f t="shared" si="23"/>
        <v>0</v>
      </c>
      <c r="AL20" s="59">
        <f t="shared" si="24"/>
        <v>0</v>
      </c>
      <c r="AM20" s="59">
        <f t="shared" si="25"/>
        <v>0</v>
      </c>
      <c r="AN20" s="5"/>
      <c r="AO20" s="5"/>
      <c r="AP20" s="5"/>
      <c r="AQ20" s="5"/>
      <c r="AR20" s="5"/>
      <c r="AS20" s="1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s="6" customFormat="1" ht="35.25" customHeight="1">
      <c r="A21" s="112"/>
      <c r="B21" s="113"/>
      <c r="C21" s="114"/>
      <c r="D21" s="63"/>
      <c r="E21" s="22"/>
      <c r="F21" s="22"/>
      <c r="G21" s="24"/>
      <c r="H21" s="24"/>
      <c r="I21" s="24"/>
      <c r="J21" s="26"/>
      <c r="K21" s="26"/>
      <c r="L21" s="22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30"/>
      <c r="Y21" s="59">
        <f t="shared" ref="Y21" si="33">(M21+N21+Q21+T21+W21+AC21)*X21</f>
        <v>0</v>
      </c>
      <c r="Z21" s="30"/>
      <c r="AA21" s="59">
        <f t="shared" ref="AA21" si="34">(M21+N21+Q21+AC21)*Z21</f>
        <v>0</v>
      </c>
      <c r="AB21" s="61">
        <f t="shared" si="6"/>
        <v>0</v>
      </c>
      <c r="AC21" s="59"/>
      <c r="AD21" s="59"/>
      <c r="AE21" s="59"/>
      <c r="AF21" s="59"/>
      <c r="AG21" s="59"/>
      <c r="AH21" s="27"/>
      <c r="AI21" s="60">
        <f t="shared" si="7"/>
        <v>0</v>
      </c>
      <c r="AJ21" s="59"/>
      <c r="AK21" s="59">
        <f t="shared" ref="AK21" si="35">G21*(M21+N21+Q21+T21+W21+Y21+AA21+AC21)</f>
        <v>0</v>
      </c>
      <c r="AL21" s="59">
        <f t="shared" ref="AL21" si="36">G21*(M21+N21+Q21+T21+W21+Y21+AA21+AC21+AD21+AE21+AF21+AG21)</f>
        <v>0</v>
      </c>
      <c r="AM21" s="59">
        <f t="shared" ref="AM21" si="37">AK21*0.87</f>
        <v>0</v>
      </c>
      <c r="AN21" s="5"/>
      <c r="AO21" s="5"/>
      <c r="AP21" s="5"/>
      <c r="AQ21" s="5"/>
      <c r="AR21" s="5"/>
      <c r="AS21" s="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s="6" customFormat="1" ht="15" customHeight="1">
      <c r="E22" s="5"/>
      <c r="F22" s="5"/>
      <c r="G22" s="15"/>
      <c r="H22" s="20"/>
      <c r="I22" s="20"/>
      <c r="J22" s="5"/>
      <c r="K22" s="18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28"/>
      <c r="Y22" s="16"/>
      <c r="Z22" s="28"/>
      <c r="AA22" s="16"/>
      <c r="AB22" s="16"/>
      <c r="AC22" s="16"/>
      <c r="AD22" s="16"/>
      <c r="AE22" s="16"/>
      <c r="AF22" s="16"/>
      <c r="AG22" s="16"/>
      <c r="AH22" s="16"/>
      <c r="AI22" s="21"/>
      <c r="AJ22" s="5"/>
      <c r="AK22" s="5"/>
      <c r="AL22" s="5"/>
      <c r="AM22" s="5"/>
      <c r="AN22" s="5"/>
      <c r="AO22" s="5"/>
      <c r="AP22" s="5"/>
      <c r="AQ22" s="5"/>
      <c r="AR22" s="5"/>
      <c r="AS22" s="1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s="6" customFormat="1" ht="15" customHeight="1">
      <c r="E23" s="5"/>
      <c r="F23" s="5"/>
      <c r="G23" s="15"/>
      <c r="H23" s="20"/>
      <c r="I23" s="20"/>
      <c r="J23" s="5"/>
      <c r="K23" s="18"/>
      <c r="M23" s="16"/>
      <c r="N23" s="16"/>
      <c r="O23" s="16"/>
      <c r="P23" s="16" t="s">
        <v>70</v>
      </c>
      <c r="Q23" s="16"/>
      <c r="R23" s="16"/>
      <c r="S23" s="16"/>
      <c r="T23" s="16"/>
      <c r="U23" s="16"/>
      <c r="V23" s="16"/>
      <c r="W23" s="16"/>
      <c r="X23" s="28"/>
      <c r="Y23" s="16"/>
      <c r="Z23" s="28"/>
      <c r="AA23" s="16"/>
      <c r="AB23" s="16"/>
      <c r="AC23" s="16"/>
      <c r="AD23" s="16"/>
      <c r="AE23" s="16"/>
      <c r="AF23" s="16"/>
      <c r="AG23" s="16"/>
      <c r="AH23" s="16"/>
      <c r="AI23" s="21"/>
      <c r="AJ23" s="5"/>
      <c r="AK23" s="5"/>
      <c r="AL23" s="5"/>
      <c r="AM23" s="5"/>
      <c r="AN23" s="5"/>
      <c r="AO23" s="5"/>
      <c r="AP23" s="5"/>
      <c r="AQ23" s="5"/>
      <c r="AR23" s="5"/>
      <c r="AS23" s="1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s="6" customFormat="1" ht="15" customHeight="1">
      <c r="E24" s="5"/>
      <c r="F24" s="5"/>
      <c r="G24" s="15"/>
      <c r="H24" s="20"/>
      <c r="I24" s="20"/>
      <c r="J24" s="5"/>
      <c r="K24" s="18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8"/>
      <c r="Y24" s="16"/>
      <c r="Z24" s="28"/>
      <c r="AA24" s="16"/>
      <c r="AB24" s="16"/>
      <c r="AC24" s="16"/>
      <c r="AD24" s="16"/>
      <c r="AE24" s="16"/>
      <c r="AF24" s="16"/>
      <c r="AG24" s="16"/>
      <c r="AH24" s="16"/>
      <c r="AI24" s="21"/>
      <c r="AJ24" s="5"/>
      <c r="AK24" s="5"/>
      <c r="AL24" s="5"/>
      <c r="AM24" s="5"/>
      <c r="AN24" s="5"/>
      <c r="AO24" s="5"/>
      <c r="AP24" s="5"/>
      <c r="AQ24" s="5"/>
      <c r="AR24" s="5"/>
      <c r="AS24" s="1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s="6" customFormat="1" ht="15" customHeight="1">
      <c r="E25" s="5"/>
      <c r="F25" s="5"/>
      <c r="G25" s="15"/>
      <c r="H25" s="20"/>
      <c r="I25" s="20"/>
      <c r="J25" s="5"/>
      <c r="K25" s="18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28"/>
      <c r="Y25" s="16"/>
      <c r="Z25" s="28"/>
      <c r="AA25" s="16"/>
      <c r="AB25" s="16"/>
      <c r="AC25" s="16"/>
      <c r="AD25" s="16"/>
      <c r="AE25" s="16"/>
      <c r="AF25" s="16"/>
      <c r="AG25" s="16"/>
      <c r="AH25" s="16"/>
      <c r="AI25" s="21"/>
      <c r="AJ25" s="5"/>
      <c r="AK25" s="5"/>
      <c r="AL25" s="5"/>
      <c r="AM25" s="5"/>
      <c r="AN25" s="5"/>
      <c r="AO25" s="5"/>
      <c r="AP25" s="5"/>
      <c r="AQ25" s="5"/>
      <c r="AR25" s="5"/>
      <c r="AS25" s="1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s="6" customFormat="1" ht="15" customHeight="1">
      <c r="E26" s="5"/>
      <c r="F26" s="5"/>
      <c r="G26" s="15"/>
      <c r="H26" s="20"/>
      <c r="I26" s="20"/>
      <c r="J26" s="5"/>
      <c r="K26" s="18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28"/>
      <c r="Y26" s="16"/>
      <c r="Z26" s="28"/>
      <c r="AA26" s="16"/>
      <c r="AB26" s="16"/>
      <c r="AC26" s="16"/>
      <c r="AD26" s="16"/>
      <c r="AE26" s="16"/>
      <c r="AF26" s="16"/>
      <c r="AG26" s="16"/>
      <c r="AH26" s="16"/>
      <c r="AI26" s="21"/>
      <c r="AJ26" s="5"/>
      <c r="AK26" s="5"/>
      <c r="AL26" s="5"/>
      <c r="AM26" s="5"/>
      <c r="AN26" s="5"/>
      <c r="AO26" s="5"/>
      <c r="AP26" s="5"/>
      <c r="AQ26" s="5"/>
      <c r="AR26" s="5"/>
      <c r="AS26" s="1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s="6" customFormat="1" ht="15" customHeight="1">
      <c r="E27" s="5"/>
      <c r="F27" s="5"/>
      <c r="G27" s="15"/>
      <c r="H27" s="20"/>
      <c r="I27" s="20"/>
      <c r="J27" s="5"/>
      <c r="K27" s="18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8"/>
      <c r="Y27" s="16"/>
      <c r="Z27" s="28"/>
      <c r="AA27" s="16"/>
      <c r="AB27" s="16"/>
      <c r="AC27" s="16"/>
      <c r="AD27" s="16"/>
      <c r="AE27" s="16"/>
      <c r="AF27" s="16"/>
      <c r="AG27" s="16"/>
      <c r="AH27" s="16"/>
      <c r="AI27" s="21"/>
      <c r="AJ27" s="5"/>
      <c r="AK27" s="5"/>
      <c r="AL27" s="5"/>
      <c r="AM27" s="5"/>
      <c r="AN27" s="5"/>
      <c r="AO27" s="5"/>
      <c r="AP27" s="5"/>
      <c r="AQ27" s="5"/>
      <c r="AR27" s="5"/>
      <c r="AS27" s="1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s="6" customFormat="1" ht="15" customHeight="1">
      <c r="E28" s="5"/>
      <c r="F28" s="5"/>
      <c r="G28" s="15"/>
      <c r="H28" s="20"/>
      <c r="I28" s="20"/>
      <c r="J28" s="5"/>
      <c r="K28" s="18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28"/>
      <c r="Y28" s="16"/>
      <c r="Z28" s="28"/>
      <c r="AA28" s="16"/>
      <c r="AB28" s="16"/>
      <c r="AC28" s="16"/>
      <c r="AD28" s="16"/>
      <c r="AE28" s="16"/>
      <c r="AF28" s="16"/>
      <c r="AG28" s="16"/>
      <c r="AH28" s="16"/>
      <c r="AI28" s="21"/>
      <c r="AJ28" s="5"/>
      <c r="AK28" s="5"/>
      <c r="AL28" s="5"/>
      <c r="AM28" s="5"/>
      <c r="AN28" s="5"/>
      <c r="AO28" s="5"/>
      <c r="AP28" s="5"/>
      <c r="AQ28" s="5"/>
      <c r="AR28" s="5"/>
      <c r="AS28" s="1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s="6" customFormat="1" ht="15" customHeight="1">
      <c r="E29" s="5"/>
      <c r="F29" s="5"/>
      <c r="G29" s="15"/>
      <c r="H29" s="20"/>
      <c r="I29" s="20"/>
      <c r="J29" s="5"/>
      <c r="K29" s="18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28"/>
      <c r="Y29" s="16"/>
      <c r="Z29" s="28"/>
      <c r="AA29" s="16"/>
      <c r="AB29" s="16"/>
      <c r="AC29" s="16"/>
      <c r="AD29" s="16"/>
      <c r="AE29" s="16"/>
      <c r="AF29" s="16"/>
      <c r="AG29" s="16"/>
      <c r="AH29" s="16"/>
      <c r="AI29" s="21"/>
      <c r="AJ29" s="5"/>
      <c r="AK29" s="5"/>
      <c r="AL29" s="5"/>
      <c r="AM29" s="5"/>
      <c r="AN29" s="5"/>
      <c r="AO29" s="5"/>
      <c r="AP29" s="5"/>
      <c r="AQ29" s="5"/>
      <c r="AR29" s="5"/>
      <c r="AS29" s="1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s="6" customFormat="1" ht="15" customHeight="1">
      <c r="E30" s="5"/>
      <c r="F30" s="5"/>
      <c r="G30" s="15"/>
      <c r="H30" s="20"/>
      <c r="I30" s="20"/>
      <c r="J30" s="5"/>
      <c r="K30" s="18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28"/>
      <c r="Y30" s="16"/>
      <c r="Z30" s="28"/>
      <c r="AA30" s="16"/>
      <c r="AB30" s="16"/>
      <c r="AC30" s="16"/>
      <c r="AD30" s="16"/>
      <c r="AE30" s="16"/>
      <c r="AF30" s="16"/>
      <c r="AG30" s="16"/>
      <c r="AH30" s="16"/>
      <c r="AI30" s="21"/>
      <c r="AJ30" s="5"/>
      <c r="AK30" s="5"/>
      <c r="AL30" s="5"/>
      <c r="AM30" s="5"/>
      <c r="AN30" s="5"/>
      <c r="AO30" s="5"/>
      <c r="AP30" s="5"/>
      <c r="AQ30" s="5"/>
      <c r="AR30" s="5"/>
      <c r="AS30" s="1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s="6" customFormat="1" ht="15" customHeight="1">
      <c r="E31" s="5"/>
      <c r="F31" s="5"/>
      <c r="G31" s="15"/>
      <c r="H31" s="20"/>
      <c r="I31" s="20"/>
      <c r="J31" s="5"/>
      <c r="K31" s="18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28"/>
      <c r="Y31" s="16"/>
      <c r="Z31" s="28"/>
      <c r="AA31" s="16"/>
      <c r="AB31" s="16"/>
      <c r="AC31" s="16"/>
      <c r="AD31" s="16"/>
      <c r="AE31" s="16"/>
      <c r="AF31" s="16"/>
      <c r="AG31" s="16"/>
      <c r="AH31" s="16"/>
      <c r="AI31" s="21"/>
      <c r="AJ31" s="5"/>
      <c r="AK31" s="5"/>
      <c r="AL31" s="5"/>
      <c r="AM31" s="5"/>
      <c r="AN31" s="5"/>
      <c r="AO31" s="5"/>
      <c r="AP31" s="5"/>
      <c r="AQ31" s="5"/>
      <c r="AR31" s="5"/>
      <c r="AS31" s="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s="6" customFormat="1" ht="15" customHeight="1">
      <c r="E32" s="5"/>
      <c r="F32" s="5"/>
      <c r="G32" s="15"/>
      <c r="H32" s="20"/>
      <c r="I32" s="20"/>
      <c r="J32" s="5"/>
      <c r="K32" s="18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28"/>
      <c r="Y32" s="16"/>
      <c r="Z32" s="28"/>
      <c r="AA32" s="16"/>
      <c r="AB32" s="16"/>
      <c r="AC32" s="16"/>
      <c r="AD32" s="16"/>
      <c r="AE32" s="16"/>
      <c r="AF32" s="16"/>
      <c r="AG32" s="16"/>
      <c r="AH32" s="16"/>
      <c r="AI32" s="21"/>
      <c r="AJ32" s="5"/>
      <c r="AK32" s="5"/>
      <c r="AL32" s="5"/>
      <c r="AM32" s="5"/>
      <c r="AN32" s="5"/>
      <c r="AO32" s="5"/>
      <c r="AP32" s="5"/>
      <c r="AQ32" s="5"/>
      <c r="AR32" s="5"/>
      <c r="AS32" s="1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5:77" s="6" customFormat="1" ht="15" customHeight="1">
      <c r="E33" s="5"/>
      <c r="F33" s="5"/>
      <c r="G33" s="15"/>
      <c r="H33" s="20"/>
      <c r="I33" s="20"/>
      <c r="J33" s="5"/>
      <c r="K33" s="18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28"/>
      <c r="Y33" s="16"/>
      <c r="Z33" s="28"/>
      <c r="AA33" s="16"/>
      <c r="AB33" s="16"/>
      <c r="AC33" s="16"/>
      <c r="AD33" s="16"/>
      <c r="AE33" s="16"/>
      <c r="AF33" s="16"/>
      <c r="AG33" s="16"/>
      <c r="AH33" s="16"/>
      <c r="AI33" s="21"/>
      <c r="AJ33" s="5"/>
      <c r="AK33" s="5"/>
      <c r="AL33" s="5"/>
      <c r="AM33" s="5"/>
      <c r="AN33" s="5"/>
      <c r="AO33" s="5"/>
      <c r="AP33" s="5"/>
      <c r="AQ33" s="5"/>
      <c r="AR33" s="5"/>
      <c r="AS33" s="1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5:77" s="6" customFormat="1" ht="15" customHeight="1">
      <c r="E34" s="5"/>
      <c r="F34" s="5"/>
      <c r="G34" s="15"/>
      <c r="H34" s="20"/>
      <c r="I34" s="20"/>
      <c r="J34" s="5"/>
      <c r="K34" s="18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28"/>
      <c r="Y34" s="16"/>
      <c r="Z34" s="28"/>
      <c r="AA34" s="16"/>
      <c r="AB34" s="16"/>
      <c r="AC34" s="16"/>
      <c r="AD34" s="16"/>
      <c r="AE34" s="16"/>
      <c r="AF34" s="16"/>
      <c r="AG34" s="16"/>
      <c r="AH34" s="16"/>
      <c r="AI34" s="21"/>
      <c r="AJ34" s="5"/>
      <c r="AK34" s="5"/>
      <c r="AL34" s="5"/>
      <c r="AM34" s="5"/>
      <c r="AN34" s="5"/>
      <c r="AO34" s="5"/>
      <c r="AP34" s="5"/>
      <c r="AQ34" s="5"/>
      <c r="AR34" s="5"/>
      <c r="AS34" s="1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5:77" s="6" customFormat="1" ht="15" customHeight="1">
      <c r="E35" s="5"/>
      <c r="F35" s="5"/>
      <c r="G35" s="15"/>
      <c r="H35" s="20"/>
      <c r="I35" s="20"/>
      <c r="J35" s="5"/>
      <c r="K35" s="18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28"/>
      <c r="Y35" s="16"/>
      <c r="Z35" s="28"/>
      <c r="AA35" s="16"/>
      <c r="AB35" s="16"/>
      <c r="AC35" s="16"/>
      <c r="AD35" s="16"/>
      <c r="AE35" s="16"/>
      <c r="AF35" s="16"/>
      <c r="AG35" s="16"/>
      <c r="AH35" s="16"/>
      <c r="AI35" s="21"/>
      <c r="AJ35" s="5"/>
      <c r="AK35" s="5"/>
      <c r="AL35" s="5"/>
      <c r="AM35" s="5"/>
      <c r="AN35" s="5"/>
      <c r="AO35" s="5"/>
      <c r="AP35" s="5"/>
      <c r="AQ35" s="5"/>
      <c r="AR35" s="5"/>
      <c r="AS35" s="1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6" spans="5:77" s="6" customFormat="1" ht="15" customHeight="1">
      <c r="E36" s="5"/>
      <c r="F36" s="5"/>
      <c r="G36" s="15"/>
      <c r="H36" s="20"/>
      <c r="I36" s="20"/>
      <c r="J36" s="5"/>
      <c r="K36" s="18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28"/>
      <c r="Y36" s="16"/>
      <c r="Z36" s="28"/>
      <c r="AA36" s="16"/>
      <c r="AB36" s="16"/>
      <c r="AC36" s="16"/>
      <c r="AD36" s="16"/>
      <c r="AE36" s="16"/>
      <c r="AF36" s="16"/>
      <c r="AG36" s="16"/>
      <c r="AH36" s="16"/>
      <c r="AI36" s="21"/>
      <c r="AJ36" s="5"/>
      <c r="AK36" s="5"/>
      <c r="AL36" s="5"/>
      <c r="AM36" s="5"/>
      <c r="AN36" s="5"/>
      <c r="AO36" s="5"/>
      <c r="AP36" s="5"/>
      <c r="AQ36" s="5"/>
      <c r="AR36" s="5"/>
      <c r="AS36" s="1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</row>
    <row r="37" spans="5:77" s="6" customFormat="1" ht="15" customHeight="1">
      <c r="E37" s="5"/>
      <c r="F37" s="5"/>
      <c r="G37" s="15"/>
      <c r="H37" s="20"/>
      <c r="I37" s="20"/>
      <c r="J37" s="5"/>
      <c r="K37" s="18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28"/>
      <c r="Y37" s="16"/>
      <c r="Z37" s="28"/>
      <c r="AA37" s="16"/>
      <c r="AB37" s="16"/>
      <c r="AC37" s="16"/>
      <c r="AD37" s="16"/>
      <c r="AE37" s="16"/>
      <c r="AF37" s="16"/>
      <c r="AG37" s="16"/>
      <c r="AH37" s="16"/>
      <c r="AI37" s="21"/>
      <c r="AJ37" s="5"/>
      <c r="AK37" s="5"/>
      <c r="AL37" s="5"/>
      <c r="AM37" s="5"/>
      <c r="AN37" s="5"/>
      <c r="AO37" s="5"/>
      <c r="AP37" s="5"/>
      <c r="AQ37" s="5"/>
      <c r="AR37" s="5"/>
      <c r="AS37" s="1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</row>
    <row r="38" spans="5:77" s="6" customFormat="1" ht="15" customHeight="1">
      <c r="E38" s="5"/>
      <c r="F38" s="5"/>
      <c r="G38" s="15"/>
      <c r="H38" s="20"/>
      <c r="I38" s="20"/>
      <c r="J38" s="5"/>
      <c r="K38" s="18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28"/>
      <c r="Y38" s="16"/>
      <c r="Z38" s="28"/>
      <c r="AA38" s="16"/>
      <c r="AB38" s="16"/>
      <c r="AC38" s="16"/>
      <c r="AD38" s="16"/>
      <c r="AE38" s="16"/>
      <c r="AF38" s="16"/>
      <c r="AG38" s="16"/>
      <c r="AH38" s="16"/>
      <c r="AI38" s="21"/>
      <c r="AJ38" s="5"/>
      <c r="AK38" s="5"/>
      <c r="AL38" s="5"/>
      <c r="AM38" s="5"/>
      <c r="AN38" s="5"/>
      <c r="AO38" s="5"/>
      <c r="AP38" s="5"/>
      <c r="AQ38" s="5"/>
      <c r="AR38" s="5"/>
      <c r="AS38" s="1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</row>
    <row r="39" spans="5:77" s="6" customFormat="1" ht="15" customHeight="1">
      <c r="E39" s="5"/>
      <c r="F39" s="5"/>
      <c r="G39" s="15"/>
      <c r="H39" s="20"/>
      <c r="I39" s="20"/>
      <c r="J39" s="5"/>
      <c r="K39" s="18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28"/>
      <c r="Y39" s="16"/>
      <c r="Z39" s="28"/>
      <c r="AA39" s="16"/>
      <c r="AB39" s="16"/>
      <c r="AC39" s="16"/>
      <c r="AD39" s="16"/>
      <c r="AE39" s="16"/>
      <c r="AF39" s="16"/>
      <c r="AG39" s="16"/>
      <c r="AH39" s="16"/>
      <c r="AI39" s="21"/>
      <c r="AJ39" s="5"/>
      <c r="AK39" s="5"/>
      <c r="AL39" s="5"/>
      <c r="AM39" s="5"/>
      <c r="AN39" s="5"/>
      <c r="AO39" s="5"/>
      <c r="AP39" s="5"/>
      <c r="AQ39" s="5"/>
      <c r="AR39" s="5"/>
      <c r="AS39" s="1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</row>
    <row r="40" spans="5:77" s="6" customFormat="1" ht="15" customHeight="1">
      <c r="E40" s="5"/>
      <c r="F40" s="5"/>
      <c r="G40" s="15"/>
      <c r="H40" s="20"/>
      <c r="I40" s="20"/>
      <c r="J40" s="5"/>
      <c r="K40" s="18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28"/>
      <c r="Y40" s="16"/>
      <c r="Z40" s="28"/>
      <c r="AA40" s="16"/>
      <c r="AB40" s="16"/>
      <c r="AC40" s="16"/>
      <c r="AD40" s="16"/>
      <c r="AE40" s="16"/>
      <c r="AF40" s="16"/>
      <c r="AG40" s="16"/>
      <c r="AH40" s="16"/>
      <c r="AI40" s="21"/>
      <c r="AJ40" s="5"/>
      <c r="AK40" s="5"/>
      <c r="AL40" s="5"/>
      <c r="AM40" s="5"/>
      <c r="AN40" s="5"/>
      <c r="AO40" s="5"/>
      <c r="AP40" s="5"/>
      <c r="AQ40" s="5"/>
      <c r="AR40" s="5"/>
      <c r="AS40" s="1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</row>
    <row r="41" spans="5:77" s="6" customFormat="1" ht="15" customHeight="1">
      <c r="E41" s="5"/>
      <c r="F41" s="5"/>
      <c r="G41" s="15"/>
      <c r="H41" s="20"/>
      <c r="I41" s="20"/>
      <c r="J41" s="5"/>
      <c r="K41" s="18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28"/>
      <c r="Y41" s="16"/>
      <c r="Z41" s="28"/>
      <c r="AA41" s="16"/>
      <c r="AB41" s="16"/>
      <c r="AC41" s="16"/>
      <c r="AD41" s="16"/>
      <c r="AE41" s="16"/>
      <c r="AF41" s="16"/>
      <c r="AG41" s="16"/>
      <c r="AH41" s="16"/>
      <c r="AI41" s="21"/>
      <c r="AJ41" s="5"/>
      <c r="AK41" s="5"/>
      <c r="AL41" s="5"/>
      <c r="AM41" s="5"/>
      <c r="AN41" s="5"/>
      <c r="AO41" s="5"/>
      <c r="AP41" s="5"/>
      <c r="AQ41" s="5"/>
      <c r="AR41" s="5"/>
      <c r="AS41" s="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</row>
    <row r="42" spans="5:77" s="6" customFormat="1" ht="15" customHeight="1">
      <c r="E42" s="5"/>
      <c r="F42" s="5"/>
      <c r="G42" s="15"/>
      <c r="H42" s="20"/>
      <c r="I42" s="20"/>
      <c r="J42" s="5"/>
      <c r="K42" s="18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28"/>
      <c r="Y42" s="16"/>
      <c r="Z42" s="28"/>
      <c r="AA42" s="16"/>
      <c r="AB42" s="16"/>
      <c r="AC42" s="16"/>
      <c r="AD42" s="16"/>
      <c r="AE42" s="16"/>
      <c r="AF42" s="16"/>
      <c r="AG42" s="16"/>
      <c r="AH42" s="16"/>
      <c r="AI42" s="21"/>
      <c r="AJ42" s="5"/>
      <c r="AK42" s="5"/>
      <c r="AL42" s="5"/>
      <c r="AM42" s="5"/>
      <c r="AN42" s="5"/>
      <c r="AO42" s="5"/>
      <c r="AP42" s="5"/>
      <c r="AQ42" s="5"/>
      <c r="AR42" s="5"/>
      <c r="AS42" s="1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</row>
    <row r="43" spans="5:77" s="6" customFormat="1" ht="15" customHeight="1">
      <c r="E43" s="5"/>
      <c r="F43" s="5"/>
      <c r="G43" s="15"/>
      <c r="H43" s="20"/>
      <c r="I43" s="20"/>
      <c r="J43" s="5"/>
      <c r="K43" s="18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28"/>
      <c r="Y43" s="16"/>
      <c r="Z43" s="28"/>
      <c r="AA43" s="16"/>
      <c r="AB43" s="16"/>
      <c r="AC43" s="16"/>
      <c r="AD43" s="16"/>
      <c r="AE43" s="16"/>
      <c r="AF43" s="16"/>
      <c r="AG43" s="16"/>
      <c r="AH43" s="16"/>
      <c r="AI43" s="21"/>
      <c r="AJ43" s="5"/>
      <c r="AK43" s="5"/>
      <c r="AL43" s="5"/>
      <c r="AM43" s="5"/>
      <c r="AN43" s="5"/>
      <c r="AO43" s="5"/>
      <c r="AP43" s="5"/>
      <c r="AQ43" s="5"/>
      <c r="AR43" s="5"/>
      <c r="AS43" s="1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</row>
    <row r="44" spans="5:77" s="6" customFormat="1" ht="15" customHeight="1">
      <c r="E44" s="5"/>
      <c r="F44" s="5"/>
      <c r="G44" s="15"/>
      <c r="H44" s="20"/>
      <c r="I44" s="20"/>
      <c r="J44" s="5"/>
      <c r="K44" s="18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28"/>
      <c r="Y44" s="16"/>
      <c r="Z44" s="28"/>
      <c r="AA44" s="16"/>
      <c r="AB44" s="16"/>
      <c r="AC44" s="16"/>
      <c r="AD44" s="16"/>
      <c r="AE44" s="16"/>
      <c r="AF44" s="16"/>
      <c r="AG44" s="16"/>
      <c r="AH44" s="16"/>
      <c r="AI44" s="21"/>
      <c r="AJ44" s="5"/>
      <c r="AK44" s="5"/>
      <c r="AL44" s="5"/>
      <c r="AM44" s="5"/>
      <c r="AN44" s="5"/>
      <c r="AO44" s="5"/>
      <c r="AP44" s="5"/>
      <c r="AQ44" s="5"/>
      <c r="AR44" s="5"/>
      <c r="AS44" s="1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</row>
    <row r="45" spans="5:77" s="6" customFormat="1" ht="15" customHeight="1">
      <c r="E45" s="5"/>
      <c r="F45" s="5"/>
      <c r="G45" s="15"/>
      <c r="H45" s="20"/>
      <c r="I45" s="20"/>
      <c r="J45" s="5"/>
      <c r="K45" s="18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28"/>
      <c r="Y45" s="16"/>
      <c r="Z45" s="28"/>
      <c r="AA45" s="16"/>
      <c r="AB45" s="16"/>
      <c r="AC45" s="16"/>
      <c r="AD45" s="16"/>
      <c r="AE45" s="16"/>
      <c r="AF45" s="16"/>
      <c r="AG45" s="16"/>
      <c r="AH45" s="16"/>
      <c r="AI45" s="21"/>
      <c r="AJ45" s="5"/>
      <c r="AK45" s="5"/>
      <c r="AL45" s="5"/>
      <c r="AM45" s="5"/>
      <c r="AN45" s="5"/>
      <c r="AO45" s="5"/>
      <c r="AP45" s="5"/>
      <c r="AQ45" s="5"/>
      <c r="AR45" s="5"/>
      <c r="AS45" s="1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</row>
    <row r="46" spans="5:77" s="6" customFormat="1" ht="15" customHeight="1">
      <c r="E46" s="5"/>
      <c r="F46" s="5"/>
      <c r="G46" s="15"/>
      <c r="H46" s="20"/>
      <c r="I46" s="20"/>
      <c r="J46" s="5"/>
      <c r="K46" s="18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8"/>
      <c r="Y46" s="16"/>
      <c r="Z46" s="28"/>
      <c r="AA46" s="16"/>
      <c r="AB46" s="16"/>
      <c r="AC46" s="16"/>
      <c r="AD46" s="16"/>
      <c r="AE46" s="16"/>
      <c r="AF46" s="16"/>
      <c r="AG46" s="16"/>
      <c r="AH46" s="16"/>
      <c r="AI46" s="21"/>
      <c r="AJ46" s="5"/>
      <c r="AK46" s="5"/>
      <c r="AL46" s="5"/>
      <c r="AM46" s="5"/>
      <c r="AN46" s="5"/>
      <c r="AO46" s="5"/>
      <c r="AP46" s="5"/>
      <c r="AQ46" s="5"/>
      <c r="AR46" s="5"/>
      <c r="AS46" s="1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</row>
    <row r="47" spans="5:77" s="6" customFormat="1" ht="15" customHeight="1">
      <c r="E47" s="5"/>
      <c r="F47" s="5"/>
      <c r="G47" s="15"/>
      <c r="H47" s="20"/>
      <c r="I47" s="20"/>
      <c r="J47" s="5"/>
      <c r="K47" s="18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28"/>
      <c r="Y47" s="16"/>
      <c r="Z47" s="28"/>
      <c r="AA47" s="16"/>
      <c r="AB47" s="16"/>
      <c r="AC47" s="16"/>
      <c r="AD47" s="16"/>
      <c r="AE47" s="16"/>
      <c r="AF47" s="16"/>
      <c r="AG47" s="16"/>
      <c r="AH47" s="16"/>
      <c r="AI47" s="21"/>
      <c r="AJ47" s="5"/>
      <c r="AK47" s="5"/>
      <c r="AL47" s="5"/>
      <c r="AM47" s="5"/>
      <c r="AN47" s="5"/>
      <c r="AO47" s="5"/>
      <c r="AP47" s="5"/>
      <c r="AQ47" s="5"/>
      <c r="AR47" s="5"/>
      <c r="AS47" s="1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</row>
    <row r="48" spans="5:77" s="6" customFormat="1" ht="15" customHeight="1">
      <c r="E48" s="5"/>
      <c r="F48" s="5"/>
      <c r="G48" s="15"/>
      <c r="H48" s="20"/>
      <c r="I48" s="20"/>
      <c r="J48" s="5"/>
      <c r="K48" s="18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8"/>
      <c r="Y48" s="16"/>
      <c r="Z48" s="28"/>
      <c r="AA48" s="16"/>
      <c r="AB48" s="16"/>
      <c r="AC48" s="16"/>
      <c r="AD48" s="16"/>
      <c r="AE48" s="16"/>
      <c r="AF48" s="16"/>
      <c r="AG48" s="16"/>
      <c r="AH48" s="16"/>
      <c r="AI48" s="21"/>
      <c r="AJ48" s="5"/>
      <c r="AK48" s="5"/>
      <c r="AL48" s="5"/>
      <c r="AM48" s="5"/>
      <c r="AN48" s="5"/>
      <c r="AO48" s="5"/>
      <c r="AP48" s="5"/>
      <c r="AQ48" s="5"/>
      <c r="AR48" s="5"/>
      <c r="AS48" s="1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</row>
    <row r="49" spans="5:77" s="6" customFormat="1" ht="15" customHeight="1">
      <c r="E49" s="5"/>
      <c r="F49" s="5"/>
      <c r="G49" s="15"/>
      <c r="H49" s="20"/>
      <c r="I49" s="20"/>
      <c r="J49" s="5"/>
      <c r="K49" s="18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8"/>
      <c r="Y49" s="16"/>
      <c r="Z49" s="28"/>
      <c r="AA49" s="16"/>
      <c r="AB49" s="16"/>
      <c r="AC49" s="16"/>
      <c r="AD49" s="16"/>
      <c r="AE49" s="16"/>
      <c r="AF49" s="16"/>
      <c r="AG49" s="16"/>
      <c r="AH49" s="16"/>
      <c r="AI49" s="21"/>
      <c r="AJ49" s="5"/>
      <c r="AK49" s="5"/>
      <c r="AL49" s="5"/>
      <c r="AM49" s="5"/>
      <c r="AN49" s="5"/>
      <c r="AO49" s="5"/>
      <c r="AP49" s="5"/>
      <c r="AQ49" s="5"/>
      <c r="AR49" s="5"/>
      <c r="AS49" s="1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</row>
    <row r="50" spans="5:77" s="6" customFormat="1" ht="15" customHeight="1">
      <c r="E50" s="5"/>
      <c r="F50" s="5"/>
      <c r="G50" s="15"/>
      <c r="H50" s="20"/>
      <c r="I50" s="20"/>
      <c r="J50" s="5"/>
      <c r="K50" s="18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28"/>
      <c r="Y50" s="16"/>
      <c r="Z50" s="28"/>
      <c r="AA50" s="16"/>
      <c r="AB50" s="16"/>
      <c r="AC50" s="16"/>
      <c r="AD50" s="16"/>
      <c r="AE50" s="16"/>
      <c r="AF50" s="16"/>
      <c r="AG50" s="16"/>
      <c r="AH50" s="16"/>
      <c r="AI50" s="21"/>
      <c r="AJ50" s="5"/>
      <c r="AK50" s="5"/>
      <c r="AL50" s="5"/>
      <c r="AM50" s="5"/>
      <c r="AN50" s="5"/>
      <c r="AO50" s="5"/>
      <c r="AP50" s="5"/>
      <c r="AQ50" s="5"/>
      <c r="AR50" s="5"/>
      <c r="AS50" s="1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</row>
    <row r="51" spans="5:77" s="6" customFormat="1" ht="15" customHeight="1">
      <c r="E51" s="5"/>
      <c r="F51" s="5"/>
      <c r="G51" s="15"/>
      <c r="H51" s="20"/>
      <c r="I51" s="20"/>
      <c r="J51" s="5"/>
      <c r="K51" s="18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28"/>
      <c r="Y51" s="16"/>
      <c r="Z51" s="28"/>
      <c r="AA51" s="16"/>
      <c r="AB51" s="16"/>
      <c r="AC51" s="16"/>
      <c r="AD51" s="16"/>
      <c r="AE51" s="16"/>
      <c r="AF51" s="16"/>
      <c r="AG51" s="16"/>
      <c r="AH51" s="16"/>
      <c r="AI51" s="21"/>
      <c r="AJ51" s="5"/>
      <c r="AK51" s="5"/>
      <c r="AL51" s="5"/>
      <c r="AM51" s="5"/>
      <c r="AN51" s="5"/>
      <c r="AO51" s="5"/>
      <c r="AP51" s="5"/>
      <c r="AQ51" s="5"/>
      <c r="AR51" s="5"/>
      <c r="AS51" s="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</row>
    <row r="52" spans="5:77" s="6" customFormat="1" ht="15" customHeight="1">
      <c r="E52" s="5"/>
      <c r="F52" s="5"/>
      <c r="G52" s="15"/>
      <c r="H52" s="20"/>
      <c r="I52" s="20"/>
      <c r="J52" s="5"/>
      <c r="K52" s="18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28"/>
      <c r="Y52" s="16"/>
      <c r="Z52" s="28"/>
      <c r="AA52" s="16"/>
      <c r="AB52" s="16"/>
      <c r="AC52" s="16"/>
      <c r="AD52" s="16"/>
      <c r="AE52" s="16"/>
      <c r="AF52" s="16"/>
      <c r="AG52" s="16"/>
      <c r="AH52" s="16"/>
      <c r="AI52" s="21"/>
      <c r="AJ52" s="5"/>
      <c r="AK52" s="5"/>
      <c r="AL52" s="5"/>
      <c r="AM52" s="5"/>
      <c r="AN52" s="5"/>
      <c r="AO52" s="5"/>
      <c r="AP52" s="5"/>
      <c r="AQ52" s="5"/>
      <c r="AR52" s="5"/>
      <c r="AS52" s="1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</row>
    <row r="53" spans="5:77" s="6" customFormat="1" ht="15" customHeight="1">
      <c r="E53" s="5"/>
      <c r="F53" s="5"/>
      <c r="G53" s="15"/>
      <c r="H53" s="20"/>
      <c r="I53" s="20"/>
      <c r="J53" s="5"/>
      <c r="K53" s="18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28"/>
      <c r="Y53" s="16"/>
      <c r="Z53" s="28"/>
      <c r="AA53" s="16"/>
      <c r="AB53" s="16"/>
      <c r="AC53" s="16"/>
      <c r="AD53" s="16"/>
      <c r="AE53" s="16"/>
      <c r="AF53" s="16"/>
      <c r="AG53" s="16"/>
      <c r="AH53" s="16"/>
      <c r="AI53" s="21"/>
      <c r="AJ53" s="5"/>
      <c r="AK53" s="5"/>
      <c r="AL53" s="5"/>
      <c r="AM53" s="5"/>
      <c r="AN53" s="5"/>
      <c r="AO53" s="5"/>
      <c r="AP53" s="5"/>
      <c r="AQ53" s="5"/>
      <c r="AR53" s="5"/>
      <c r="AS53" s="1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</row>
    <row r="54" spans="5:77" s="6" customFormat="1" ht="15" customHeight="1">
      <c r="E54" s="5"/>
      <c r="F54" s="5"/>
      <c r="G54" s="15"/>
      <c r="H54" s="20"/>
      <c r="I54" s="20"/>
      <c r="J54" s="5"/>
      <c r="K54" s="18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28"/>
      <c r="Y54" s="16"/>
      <c r="Z54" s="28"/>
      <c r="AA54" s="16"/>
      <c r="AB54" s="16"/>
      <c r="AC54" s="16"/>
      <c r="AD54" s="16"/>
      <c r="AE54" s="16"/>
      <c r="AF54" s="16"/>
      <c r="AG54" s="16"/>
      <c r="AH54" s="16"/>
      <c r="AI54" s="21"/>
      <c r="AJ54" s="5"/>
      <c r="AK54" s="5"/>
      <c r="AL54" s="5"/>
      <c r="AM54" s="5"/>
      <c r="AN54" s="5"/>
      <c r="AO54" s="5"/>
      <c r="AP54" s="5"/>
      <c r="AQ54" s="5"/>
      <c r="AR54" s="5"/>
      <c r="AS54" s="1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</row>
    <row r="55" spans="5:77" s="6" customFormat="1" ht="15" customHeight="1">
      <c r="E55" s="5"/>
      <c r="F55" s="5"/>
      <c r="G55" s="15"/>
      <c r="H55" s="20"/>
      <c r="I55" s="20"/>
      <c r="J55" s="5"/>
      <c r="K55" s="18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28"/>
      <c r="Y55" s="16"/>
      <c r="Z55" s="28"/>
      <c r="AA55" s="16"/>
      <c r="AB55" s="16"/>
      <c r="AC55" s="16"/>
      <c r="AD55" s="16"/>
      <c r="AE55" s="16"/>
      <c r="AF55" s="16"/>
      <c r="AG55" s="16"/>
      <c r="AH55" s="16"/>
      <c r="AI55" s="21"/>
      <c r="AJ55" s="5"/>
      <c r="AK55" s="5"/>
      <c r="AL55" s="5"/>
      <c r="AM55" s="5"/>
      <c r="AN55" s="5"/>
      <c r="AO55" s="5"/>
      <c r="AP55" s="5"/>
      <c r="AQ55" s="5"/>
      <c r="AR55" s="5"/>
      <c r="AS55" s="1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</row>
    <row r="56" spans="5:77" s="6" customFormat="1" ht="15" customHeight="1">
      <c r="E56" s="5"/>
      <c r="F56" s="5"/>
      <c r="G56" s="15"/>
      <c r="H56" s="20"/>
      <c r="I56" s="20"/>
      <c r="J56" s="5"/>
      <c r="K56" s="18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28"/>
      <c r="Y56" s="16"/>
      <c r="Z56" s="28"/>
      <c r="AA56" s="16"/>
      <c r="AB56" s="16"/>
      <c r="AC56" s="16"/>
      <c r="AD56" s="16"/>
      <c r="AE56" s="16"/>
      <c r="AF56" s="16"/>
      <c r="AG56" s="16"/>
      <c r="AH56" s="16"/>
      <c r="AI56" s="21"/>
      <c r="AJ56" s="5"/>
      <c r="AK56" s="5"/>
      <c r="AL56" s="5"/>
      <c r="AM56" s="5"/>
      <c r="AN56" s="5"/>
      <c r="AO56" s="5"/>
      <c r="AP56" s="5"/>
      <c r="AQ56" s="5"/>
      <c r="AR56" s="5"/>
      <c r="AS56" s="1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</row>
    <row r="57" spans="5:77" s="6" customFormat="1" ht="15" customHeight="1">
      <c r="E57" s="5"/>
      <c r="F57" s="5"/>
      <c r="G57" s="15"/>
      <c r="H57" s="20"/>
      <c r="I57" s="20"/>
      <c r="J57" s="5"/>
      <c r="K57" s="18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28"/>
      <c r="Y57" s="16"/>
      <c r="Z57" s="28"/>
      <c r="AA57" s="16"/>
      <c r="AB57" s="16"/>
      <c r="AC57" s="16"/>
      <c r="AD57" s="16"/>
      <c r="AE57" s="16"/>
      <c r="AF57" s="16"/>
      <c r="AG57" s="16"/>
      <c r="AH57" s="16"/>
      <c r="AI57" s="21"/>
      <c r="AJ57" s="5"/>
      <c r="AK57" s="5"/>
      <c r="AL57" s="5"/>
      <c r="AM57" s="5"/>
      <c r="AN57" s="5"/>
      <c r="AO57" s="5"/>
      <c r="AP57" s="5"/>
      <c r="AQ57" s="5"/>
      <c r="AR57" s="5"/>
      <c r="AS57" s="1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</row>
    <row r="58" spans="5:77" s="6" customFormat="1" ht="15" customHeight="1">
      <c r="E58" s="5"/>
      <c r="F58" s="5"/>
      <c r="G58" s="15"/>
      <c r="H58" s="20"/>
      <c r="I58" s="20"/>
      <c r="J58" s="5"/>
      <c r="K58" s="18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28"/>
      <c r="Y58" s="16"/>
      <c r="Z58" s="28"/>
      <c r="AA58" s="16"/>
      <c r="AB58" s="16"/>
      <c r="AC58" s="16"/>
      <c r="AD58" s="16"/>
      <c r="AE58" s="16"/>
      <c r="AF58" s="16"/>
      <c r="AG58" s="16"/>
      <c r="AH58" s="16"/>
      <c r="AI58" s="21"/>
      <c r="AJ58" s="5"/>
      <c r="AK58" s="5"/>
      <c r="AL58" s="5"/>
      <c r="AM58" s="5"/>
      <c r="AN58" s="5"/>
      <c r="AO58" s="5"/>
      <c r="AP58" s="5"/>
      <c r="AQ58" s="5"/>
      <c r="AR58" s="5"/>
      <c r="AS58" s="1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</row>
    <row r="59" spans="5:77" s="6" customFormat="1" ht="15" customHeight="1">
      <c r="E59" s="5"/>
      <c r="F59" s="5"/>
      <c r="G59" s="15"/>
      <c r="H59" s="20"/>
      <c r="I59" s="20"/>
      <c r="J59" s="5"/>
      <c r="K59" s="18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28"/>
      <c r="Y59" s="16"/>
      <c r="Z59" s="28"/>
      <c r="AA59" s="16"/>
      <c r="AB59" s="16"/>
      <c r="AC59" s="16"/>
      <c r="AD59" s="16"/>
      <c r="AE59" s="16"/>
      <c r="AF59" s="16"/>
      <c r="AG59" s="16"/>
      <c r="AH59" s="16"/>
      <c r="AI59" s="21"/>
      <c r="AJ59" s="5"/>
      <c r="AK59" s="5"/>
      <c r="AL59" s="5"/>
      <c r="AM59" s="5"/>
      <c r="AN59" s="5"/>
      <c r="AO59" s="5"/>
      <c r="AP59" s="5"/>
      <c r="AQ59" s="5"/>
      <c r="AR59" s="5"/>
      <c r="AS59" s="1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</row>
    <row r="60" spans="5:77" s="6" customFormat="1" ht="15" customHeight="1">
      <c r="E60" s="5"/>
      <c r="F60" s="5"/>
      <c r="G60" s="15"/>
      <c r="H60" s="20"/>
      <c r="I60" s="20"/>
      <c r="J60" s="5"/>
      <c r="K60" s="18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28"/>
      <c r="Y60" s="16"/>
      <c r="Z60" s="28"/>
      <c r="AA60" s="16"/>
      <c r="AB60" s="16"/>
      <c r="AC60" s="16"/>
      <c r="AD60" s="16"/>
      <c r="AE60" s="16"/>
      <c r="AF60" s="16"/>
      <c r="AG60" s="16"/>
      <c r="AH60" s="16"/>
      <c r="AI60" s="21"/>
      <c r="AJ60" s="5"/>
      <c r="AK60" s="5"/>
      <c r="AL60" s="5"/>
      <c r="AM60" s="5"/>
      <c r="AN60" s="5"/>
      <c r="AO60" s="5"/>
      <c r="AP60" s="5"/>
      <c r="AQ60" s="5"/>
      <c r="AR60" s="5"/>
      <c r="AS60" s="1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</row>
    <row r="61" spans="5:77" s="6" customFormat="1" ht="15" customHeight="1">
      <c r="E61" s="5"/>
      <c r="F61" s="5"/>
      <c r="G61" s="15"/>
      <c r="H61" s="20"/>
      <c r="I61" s="20"/>
      <c r="J61" s="5"/>
      <c r="K61" s="18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28"/>
      <c r="Y61" s="16"/>
      <c r="Z61" s="28"/>
      <c r="AA61" s="16"/>
      <c r="AB61" s="16"/>
      <c r="AC61" s="16"/>
      <c r="AD61" s="16"/>
      <c r="AE61" s="16"/>
      <c r="AF61" s="16"/>
      <c r="AG61" s="16"/>
      <c r="AH61" s="16"/>
      <c r="AI61" s="21"/>
      <c r="AJ61" s="5"/>
      <c r="AK61" s="5"/>
      <c r="AL61" s="5"/>
      <c r="AM61" s="5"/>
      <c r="AN61" s="5"/>
      <c r="AO61" s="5"/>
      <c r="AP61" s="5"/>
      <c r="AQ61" s="5"/>
      <c r="AR61" s="5"/>
      <c r="AS61" s="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</row>
    <row r="62" spans="5:77" s="6" customFormat="1" ht="15" customHeight="1">
      <c r="E62" s="5"/>
      <c r="F62" s="5"/>
      <c r="G62" s="15"/>
      <c r="H62" s="20"/>
      <c r="I62" s="20"/>
      <c r="J62" s="5"/>
      <c r="K62" s="18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28"/>
      <c r="Y62" s="16"/>
      <c r="Z62" s="28"/>
      <c r="AA62" s="16"/>
      <c r="AB62" s="16"/>
      <c r="AC62" s="16"/>
      <c r="AD62" s="16"/>
      <c r="AE62" s="16"/>
      <c r="AF62" s="16"/>
      <c r="AG62" s="16"/>
      <c r="AH62" s="16"/>
      <c r="AI62" s="21"/>
      <c r="AJ62" s="5"/>
      <c r="AK62" s="5"/>
      <c r="AL62" s="5"/>
      <c r="AM62" s="5"/>
      <c r="AN62" s="5"/>
      <c r="AO62" s="5"/>
      <c r="AP62" s="5"/>
      <c r="AQ62" s="5"/>
      <c r="AR62" s="5"/>
      <c r="AS62" s="1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</row>
    <row r="63" spans="5:77" s="6" customFormat="1" ht="15" customHeight="1">
      <c r="E63" s="5"/>
      <c r="F63" s="5"/>
      <c r="G63" s="15"/>
      <c r="H63" s="20"/>
      <c r="I63" s="20"/>
      <c r="J63" s="5"/>
      <c r="K63" s="18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28"/>
      <c r="Y63" s="16"/>
      <c r="Z63" s="28"/>
      <c r="AA63" s="16"/>
      <c r="AB63" s="16"/>
      <c r="AC63" s="16"/>
      <c r="AD63" s="16"/>
      <c r="AE63" s="16"/>
      <c r="AF63" s="16"/>
      <c r="AG63" s="16"/>
      <c r="AH63" s="16"/>
      <c r="AI63" s="21"/>
      <c r="AJ63" s="5"/>
      <c r="AK63" s="5"/>
      <c r="AL63" s="5"/>
      <c r="AM63" s="5"/>
      <c r="AN63" s="5"/>
      <c r="AO63" s="5"/>
      <c r="AP63" s="5"/>
      <c r="AQ63" s="5"/>
      <c r="AR63" s="5"/>
      <c r="AS63" s="1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</row>
    <row r="64" spans="5:77" s="6" customFormat="1" ht="15" customHeight="1">
      <c r="E64" s="5"/>
      <c r="F64" s="5"/>
      <c r="G64" s="15"/>
      <c r="H64" s="20"/>
      <c r="I64" s="20"/>
      <c r="J64" s="5"/>
      <c r="K64" s="18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28"/>
      <c r="Y64" s="16"/>
      <c r="Z64" s="28"/>
      <c r="AA64" s="16"/>
      <c r="AB64" s="16"/>
      <c r="AC64" s="16"/>
      <c r="AD64" s="16"/>
      <c r="AE64" s="16"/>
      <c r="AF64" s="16"/>
      <c r="AG64" s="16"/>
      <c r="AH64" s="16"/>
      <c r="AI64" s="21"/>
      <c r="AJ64" s="5"/>
      <c r="AK64" s="5"/>
      <c r="AL64" s="5"/>
      <c r="AM64" s="5"/>
      <c r="AN64" s="5"/>
      <c r="AO64" s="5"/>
      <c r="AP64" s="5"/>
      <c r="AQ64" s="5"/>
      <c r="AR64" s="5"/>
      <c r="AS64" s="1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</row>
    <row r="65" spans="5:77" s="6" customFormat="1" ht="15" customHeight="1">
      <c r="E65" s="5"/>
      <c r="F65" s="5"/>
      <c r="G65" s="15"/>
      <c r="H65" s="20"/>
      <c r="I65" s="20"/>
      <c r="J65" s="5"/>
      <c r="K65" s="18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8"/>
      <c r="Y65" s="16"/>
      <c r="Z65" s="28"/>
      <c r="AA65" s="16"/>
      <c r="AB65" s="16"/>
      <c r="AC65" s="16"/>
      <c r="AD65" s="16"/>
      <c r="AE65" s="16"/>
      <c r="AF65" s="16"/>
      <c r="AG65" s="16"/>
      <c r="AH65" s="16"/>
      <c r="AI65" s="21"/>
      <c r="AJ65" s="5"/>
      <c r="AK65" s="5"/>
      <c r="AL65" s="5"/>
      <c r="AM65" s="5"/>
      <c r="AN65" s="5"/>
      <c r="AO65" s="5"/>
      <c r="AP65" s="5"/>
      <c r="AQ65" s="5"/>
      <c r="AR65" s="5"/>
      <c r="AS65" s="1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</row>
    <row r="66" spans="5:77" s="6" customFormat="1" ht="15" customHeight="1">
      <c r="E66" s="5"/>
      <c r="F66" s="5"/>
      <c r="G66" s="15"/>
      <c r="H66" s="20"/>
      <c r="I66" s="20"/>
      <c r="J66" s="5"/>
      <c r="K66" s="18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28"/>
      <c r="Y66" s="16"/>
      <c r="Z66" s="28"/>
      <c r="AA66" s="16"/>
      <c r="AB66" s="16"/>
      <c r="AC66" s="16"/>
      <c r="AD66" s="16"/>
      <c r="AE66" s="16"/>
      <c r="AF66" s="16"/>
      <c r="AG66" s="16"/>
      <c r="AH66" s="16"/>
      <c r="AI66" s="21"/>
      <c r="AJ66" s="5"/>
      <c r="AK66" s="5"/>
      <c r="AL66" s="5"/>
      <c r="AM66" s="5"/>
      <c r="AN66" s="5"/>
      <c r="AO66" s="5"/>
      <c r="AP66" s="5"/>
      <c r="AQ66" s="5"/>
      <c r="AR66" s="5"/>
      <c r="AS66" s="1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</row>
    <row r="67" spans="5:77" s="6" customFormat="1" ht="15" customHeight="1">
      <c r="E67" s="5"/>
      <c r="F67" s="5"/>
      <c r="G67" s="15"/>
      <c r="H67" s="20"/>
      <c r="I67" s="20"/>
      <c r="J67" s="5"/>
      <c r="K67" s="18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28"/>
      <c r="Y67" s="16"/>
      <c r="Z67" s="28"/>
      <c r="AA67" s="16"/>
      <c r="AB67" s="16"/>
      <c r="AC67" s="16"/>
      <c r="AD67" s="16"/>
      <c r="AE67" s="16"/>
      <c r="AF67" s="16"/>
      <c r="AG67" s="16"/>
      <c r="AH67" s="16"/>
      <c r="AI67" s="21"/>
      <c r="AJ67" s="5"/>
      <c r="AK67" s="5"/>
      <c r="AL67" s="5"/>
      <c r="AM67" s="5"/>
      <c r="AN67" s="5"/>
      <c r="AO67" s="5"/>
      <c r="AP67" s="5"/>
      <c r="AQ67" s="5"/>
      <c r="AR67" s="5"/>
      <c r="AS67" s="1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</row>
    <row r="68" spans="5:77" s="6" customFormat="1" ht="15" customHeight="1">
      <c r="E68" s="5"/>
      <c r="F68" s="5"/>
      <c r="G68" s="15"/>
      <c r="H68" s="20"/>
      <c r="I68" s="20"/>
      <c r="J68" s="5"/>
      <c r="K68" s="18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28"/>
      <c r="Y68" s="16"/>
      <c r="Z68" s="28"/>
      <c r="AA68" s="16"/>
      <c r="AB68" s="16"/>
      <c r="AC68" s="16"/>
      <c r="AD68" s="16"/>
      <c r="AE68" s="16"/>
      <c r="AF68" s="16"/>
      <c r="AG68" s="16"/>
      <c r="AH68" s="16"/>
      <c r="AI68" s="21"/>
      <c r="AJ68" s="5"/>
      <c r="AK68" s="5"/>
      <c r="AL68" s="5"/>
      <c r="AM68" s="5"/>
      <c r="AN68" s="5"/>
      <c r="AO68" s="5"/>
      <c r="AP68" s="5"/>
      <c r="AQ68" s="5"/>
      <c r="AR68" s="5"/>
      <c r="AS68" s="1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</row>
    <row r="69" spans="5:77" s="6" customFormat="1" ht="15" customHeight="1">
      <c r="E69" s="5"/>
      <c r="F69" s="5"/>
      <c r="G69" s="15"/>
      <c r="H69" s="20"/>
      <c r="I69" s="20"/>
      <c r="J69" s="5"/>
      <c r="K69" s="18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28"/>
      <c r="Y69" s="16"/>
      <c r="Z69" s="28"/>
      <c r="AA69" s="16"/>
      <c r="AB69" s="16"/>
      <c r="AC69" s="16"/>
      <c r="AD69" s="16"/>
      <c r="AE69" s="16"/>
      <c r="AF69" s="16"/>
      <c r="AG69" s="16"/>
      <c r="AH69" s="16"/>
      <c r="AI69" s="21"/>
      <c r="AJ69" s="5"/>
      <c r="AK69" s="5"/>
      <c r="AL69" s="5"/>
      <c r="AM69" s="5"/>
      <c r="AN69" s="5"/>
      <c r="AO69" s="5"/>
      <c r="AP69" s="5"/>
      <c r="AQ69" s="5"/>
      <c r="AR69" s="5"/>
      <c r="AS69" s="1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</row>
    <row r="70" spans="5:77" s="6" customFormat="1" ht="15" customHeight="1">
      <c r="E70" s="5"/>
      <c r="F70" s="5"/>
      <c r="G70" s="15"/>
      <c r="H70" s="20"/>
      <c r="I70" s="20"/>
      <c r="J70" s="5"/>
      <c r="K70" s="18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28"/>
      <c r="Y70" s="16"/>
      <c r="Z70" s="28"/>
      <c r="AA70" s="16"/>
      <c r="AB70" s="16"/>
      <c r="AC70" s="16"/>
      <c r="AD70" s="16"/>
      <c r="AE70" s="16"/>
      <c r="AF70" s="16"/>
      <c r="AG70" s="16"/>
      <c r="AH70" s="16"/>
      <c r="AI70" s="21"/>
      <c r="AJ70" s="5"/>
      <c r="AK70" s="5"/>
      <c r="AL70" s="5"/>
      <c r="AM70" s="5"/>
      <c r="AN70" s="5"/>
      <c r="AO70" s="5"/>
      <c r="AP70" s="5"/>
      <c r="AQ70" s="5"/>
      <c r="AR70" s="5"/>
      <c r="AS70" s="1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</row>
    <row r="71" spans="5:77" s="6" customFormat="1" ht="15" customHeight="1">
      <c r="E71" s="5"/>
      <c r="F71" s="5"/>
      <c r="G71" s="15"/>
      <c r="H71" s="20"/>
      <c r="I71" s="20"/>
      <c r="J71" s="5"/>
      <c r="K71" s="18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28"/>
      <c r="Y71" s="16"/>
      <c r="Z71" s="28"/>
      <c r="AA71" s="16"/>
      <c r="AB71" s="16"/>
      <c r="AC71" s="16"/>
      <c r="AD71" s="16"/>
      <c r="AE71" s="16"/>
      <c r="AF71" s="16"/>
      <c r="AG71" s="16"/>
      <c r="AH71" s="16"/>
      <c r="AI71" s="21"/>
      <c r="AJ71" s="5"/>
      <c r="AK71" s="5"/>
      <c r="AL71" s="5"/>
      <c r="AM71" s="5"/>
      <c r="AN71" s="5"/>
      <c r="AO71" s="5"/>
      <c r="AP71" s="5"/>
      <c r="AQ71" s="5"/>
      <c r="AR71" s="5"/>
      <c r="AS71" s="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</row>
    <row r="72" spans="5:77" s="6" customFormat="1" ht="15" customHeight="1">
      <c r="E72" s="5"/>
      <c r="F72" s="5"/>
      <c r="G72" s="15"/>
      <c r="H72" s="20"/>
      <c r="I72" s="20"/>
      <c r="J72" s="5"/>
      <c r="K72" s="18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28"/>
      <c r="Y72" s="16"/>
      <c r="Z72" s="28"/>
      <c r="AA72" s="16"/>
      <c r="AB72" s="16"/>
      <c r="AC72" s="16"/>
      <c r="AD72" s="16"/>
      <c r="AE72" s="16"/>
      <c r="AF72" s="16"/>
      <c r="AG72" s="16"/>
      <c r="AH72" s="16"/>
      <c r="AI72" s="21"/>
      <c r="AJ72" s="5"/>
      <c r="AK72" s="5"/>
      <c r="AL72" s="5"/>
      <c r="AM72" s="5"/>
      <c r="AN72" s="5"/>
      <c r="AO72" s="5"/>
      <c r="AP72" s="5"/>
      <c r="AQ72" s="5"/>
      <c r="AR72" s="5"/>
      <c r="AS72" s="1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</row>
    <row r="73" spans="5:77" s="6" customFormat="1" ht="15" customHeight="1">
      <c r="E73" s="5"/>
      <c r="F73" s="5"/>
      <c r="G73" s="15"/>
      <c r="H73" s="20"/>
      <c r="I73" s="20"/>
      <c r="J73" s="5"/>
      <c r="K73" s="18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28"/>
      <c r="Y73" s="16"/>
      <c r="Z73" s="28"/>
      <c r="AA73" s="16"/>
      <c r="AB73" s="16"/>
      <c r="AC73" s="16"/>
      <c r="AD73" s="16"/>
      <c r="AE73" s="16"/>
      <c r="AF73" s="16"/>
      <c r="AG73" s="16"/>
      <c r="AH73" s="16"/>
      <c r="AI73" s="21"/>
      <c r="AJ73" s="5"/>
      <c r="AK73" s="5"/>
      <c r="AL73" s="5"/>
      <c r="AM73" s="5"/>
      <c r="AN73" s="5"/>
      <c r="AO73" s="5"/>
      <c r="AP73" s="5"/>
      <c r="AQ73" s="5"/>
      <c r="AR73" s="5"/>
      <c r="AS73" s="1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</row>
    <row r="74" spans="5:77" s="6" customFormat="1" ht="15" customHeight="1">
      <c r="E74" s="5"/>
      <c r="F74" s="5"/>
      <c r="G74" s="15"/>
      <c r="H74" s="20"/>
      <c r="I74" s="20"/>
      <c r="J74" s="5"/>
      <c r="K74" s="18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28"/>
      <c r="Y74" s="16"/>
      <c r="Z74" s="28"/>
      <c r="AA74" s="16"/>
      <c r="AB74" s="16"/>
      <c r="AC74" s="16"/>
      <c r="AD74" s="16"/>
      <c r="AE74" s="16"/>
      <c r="AF74" s="16"/>
      <c r="AG74" s="16"/>
      <c r="AH74" s="16"/>
      <c r="AI74" s="21"/>
      <c r="AJ74" s="5"/>
      <c r="AK74" s="5"/>
      <c r="AL74" s="5"/>
      <c r="AM74" s="5"/>
      <c r="AN74" s="5"/>
      <c r="AO74" s="5"/>
      <c r="AP74" s="5"/>
      <c r="AQ74" s="5"/>
      <c r="AR74" s="5"/>
      <c r="AS74" s="1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</row>
    <row r="75" spans="5:77" s="6" customFormat="1" ht="15" customHeight="1">
      <c r="E75" s="5"/>
      <c r="F75" s="5"/>
      <c r="G75" s="15"/>
      <c r="H75" s="20"/>
      <c r="I75" s="20"/>
      <c r="J75" s="5"/>
      <c r="K75" s="18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28"/>
      <c r="Y75" s="16"/>
      <c r="Z75" s="28"/>
      <c r="AA75" s="16"/>
      <c r="AB75" s="16"/>
      <c r="AC75" s="16"/>
      <c r="AD75" s="16"/>
      <c r="AE75" s="16"/>
      <c r="AF75" s="16"/>
      <c r="AG75" s="16"/>
      <c r="AH75" s="16"/>
      <c r="AI75" s="21"/>
      <c r="AJ75" s="5"/>
      <c r="AK75" s="5"/>
      <c r="AL75" s="5"/>
      <c r="AM75" s="5"/>
      <c r="AN75" s="5"/>
      <c r="AO75" s="5"/>
      <c r="AP75" s="5"/>
      <c r="AQ75" s="5"/>
      <c r="AR75" s="5"/>
      <c r="AS75" s="1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</row>
    <row r="76" spans="5:77" s="6" customFormat="1" ht="15" customHeight="1">
      <c r="E76" s="5"/>
      <c r="F76" s="5"/>
      <c r="G76" s="15"/>
      <c r="H76" s="20"/>
      <c r="I76" s="20"/>
      <c r="J76" s="5"/>
      <c r="K76" s="18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28"/>
      <c r="Y76" s="16"/>
      <c r="Z76" s="28"/>
      <c r="AA76" s="16"/>
      <c r="AB76" s="16"/>
      <c r="AC76" s="16"/>
      <c r="AD76" s="16"/>
      <c r="AE76" s="16"/>
      <c r="AF76" s="16"/>
      <c r="AG76" s="16"/>
      <c r="AH76" s="16"/>
      <c r="AI76" s="21"/>
      <c r="AJ76" s="5"/>
      <c r="AK76" s="5"/>
      <c r="AL76" s="5"/>
      <c r="AM76" s="5"/>
      <c r="AN76" s="5"/>
      <c r="AO76" s="5"/>
      <c r="AP76" s="5"/>
      <c r="AQ76" s="5"/>
      <c r="AR76" s="5"/>
      <c r="AS76" s="1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</row>
  </sheetData>
  <mergeCells count="50">
    <mergeCell ref="A1:E1"/>
    <mergeCell ref="A15:C15"/>
    <mergeCell ref="A16:C16"/>
    <mergeCell ref="A17:C17"/>
    <mergeCell ref="D3:D8"/>
    <mergeCell ref="D15:D18"/>
    <mergeCell ref="A18:C18"/>
    <mergeCell ref="A2:E2"/>
    <mergeCell ref="A9:C9"/>
    <mergeCell ref="AI6:AI7"/>
    <mergeCell ref="A10:E10"/>
    <mergeCell ref="AF4:AF5"/>
    <mergeCell ref="AG4:AG5"/>
    <mergeCell ref="Z4:Z5"/>
    <mergeCell ref="AI3:AI5"/>
    <mergeCell ref="F4:F8"/>
    <mergeCell ref="AG3:AH3"/>
    <mergeCell ref="AE4:AE5"/>
    <mergeCell ref="R5:S5"/>
    <mergeCell ref="U5:V5"/>
    <mergeCell ref="O4:W4"/>
    <mergeCell ref="X4:X5"/>
    <mergeCell ref="Y4:Y5"/>
    <mergeCell ref="M3:AB3"/>
    <mergeCell ref="F3:I3"/>
    <mergeCell ref="J2:AH2"/>
    <mergeCell ref="A3:C8"/>
    <mergeCell ref="AC4:AC5"/>
    <mergeCell ref="AD4:AD5"/>
    <mergeCell ref="AC3:AF3"/>
    <mergeCell ref="O5:P5"/>
    <mergeCell ref="H4:H7"/>
    <mergeCell ref="G4:G7"/>
    <mergeCell ref="AA4:AA5"/>
    <mergeCell ref="AB4:AB5"/>
    <mergeCell ref="K3:K8"/>
    <mergeCell ref="E3:E8"/>
    <mergeCell ref="L3:L5"/>
    <mergeCell ref="N4:N5"/>
    <mergeCell ref="M4:M5"/>
    <mergeCell ref="I4:I7"/>
    <mergeCell ref="A21:C21"/>
    <mergeCell ref="A13:C13"/>
    <mergeCell ref="D11:D14"/>
    <mergeCell ref="A11:C11"/>
    <mergeCell ref="A12:C12"/>
    <mergeCell ref="A14:C14"/>
    <mergeCell ref="A20:C20"/>
    <mergeCell ref="A19:C19"/>
    <mergeCell ref="D19:D20"/>
  </mergeCells>
  <conditionalFormatting sqref="AI12:AI21">
    <cfRule type="expression" dxfId="7" priority="61" stopIfTrue="1">
      <formula>AI12&gt;AJ12</formula>
    </cfRule>
  </conditionalFormatting>
  <conditionalFormatting sqref="AI11">
    <cfRule type="expression" dxfId="6" priority="58" stopIfTrue="1">
      <formula>AI11&gt;AJ11</formula>
    </cfRule>
  </conditionalFormatting>
  <conditionalFormatting sqref="AI21">
    <cfRule type="expression" dxfId="5" priority="55" stopIfTrue="1">
      <formula>AI21&gt;AJ21</formula>
    </cfRule>
  </conditionalFormatting>
  <conditionalFormatting sqref="AI21">
    <cfRule type="expression" dxfId="4" priority="54" stopIfTrue="1">
      <formula>AI21&gt;AJ21</formula>
    </cfRule>
  </conditionalFormatting>
  <conditionalFormatting sqref="AI20">
    <cfRule type="expression" dxfId="3" priority="4" stopIfTrue="1">
      <formula>AI20&gt;AJ20</formula>
    </cfRule>
  </conditionalFormatting>
  <conditionalFormatting sqref="AI20">
    <cfRule type="expression" dxfId="2" priority="3" stopIfTrue="1">
      <formula>AI20&gt;AJ20</formula>
    </cfRule>
  </conditionalFormatting>
  <conditionalFormatting sqref="AI19">
    <cfRule type="expression" dxfId="1" priority="2" stopIfTrue="1">
      <formula>AI19&gt;AJ19</formula>
    </cfRule>
  </conditionalFormatting>
  <conditionalFormatting sqref="AI19">
    <cfRule type="expression" dxfId="0" priority="1" stopIfTrue="1">
      <formula>AI19&gt;AJ19</formula>
    </cfRule>
  </conditionalFormatting>
  <pageMargins left="0.39370078740157483" right="0.39370078740157483" top="0.39370078740157483" bottom="0.39370078740157483" header="0" footer="0"/>
  <pageSetup paperSize="9" scale="2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G15" sqref="G15"/>
    </sheetView>
  </sheetViews>
  <sheetFormatPr defaultRowHeight="15"/>
  <sheetData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штатное расписание</vt:lpstr>
      <vt:lpstr>штатная расстановка</vt:lpstr>
      <vt:lpstr>сформировать ШР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Вячеслав Николаевич</dc:creator>
  <cp:lastModifiedBy>Филиппов Вячеслав Николаевич</cp:lastModifiedBy>
  <cp:lastPrinted>2016-11-23T17:04:35Z</cp:lastPrinted>
  <dcterms:created xsi:type="dcterms:W3CDTF">2016-10-18T17:20:35Z</dcterms:created>
  <dcterms:modified xsi:type="dcterms:W3CDTF">2017-07-24T13:17:32Z</dcterms:modified>
</cp:coreProperties>
</file>